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95" windowWidth="15180" windowHeight="9375" firstSheet="1" activeTab="3"/>
  </bookViews>
  <sheets>
    <sheet name="Macro1" sheetId="1" state="veryHidden" r:id="rId1"/>
    <sheet name="中文说明" sheetId="2" r:id="rId2"/>
    <sheet name="英语说明" sheetId="3" r:id="rId3"/>
    <sheet name="理论环节" sheetId="4" r:id="rId4"/>
    <sheet name="实践环节" sheetId="5" r:id="rId5"/>
    <sheet name="学习进程样表" sheetId="6" r:id="rId6"/>
    <sheet name="JCADBTTY" sheetId="7" state="veryHidden" r:id="rId7"/>
  </sheets>
  <definedNames/>
  <calcPr fullCalcOnLoad="1"/>
</workbook>
</file>

<file path=xl/sharedStrings.xml><?xml version="1.0" encoding="utf-8"?>
<sst xmlns="http://schemas.openxmlformats.org/spreadsheetml/2006/main" count="398" uniqueCount="376">
  <si>
    <r>
      <t>9</t>
    </r>
    <r>
      <rPr>
        <sz val="9"/>
        <rFont val="Times New Roman"/>
        <family val="1"/>
      </rPr>
      <t>-16</t>
    </r>
    <r>
      <rPr>
        <sz val="9"/>
        <rFont val="仿宋_GB2312"/>
        <family val="3"/>
      </rPr>
      <t>周讲座</t>
    </r>
    <r>
      <rPr>
        <sz val="9"/>
        <rFont val="Times New Roman"/>
        <family val="1"/>
      </rPr>
      <t>,</t>
    </r>
    <r>
      <rPr>
        <sz val="9"/>
        <rFont val="仿宋_GB2312"/>
        <family val="3"/>
      </rPr>
      <t>拟作为企业课程</t>
    </r>
  </si>
  <si>
    <t>Construction equipment and automation systems, building supply and distribution system and electrical safety, professional English, database technology and its applications, scientific literature retrieval, control system simulation, building electrical control and PLC, computer networks and communication, building electrical CAD withAlmost budget, building energy efficiency and smart systems integration,  information facilities of the building system and public safety technology, building intelligent environmental studies</t>
  </si>
  <si>
    <t>建筑设备及其自动化系统、建筑供配电系统与电气安全、专业英语、数据库技术及其应用、科技文献检索、控制系统仿真、建筑电气控制与可编程控制器、计算机网络与通讯、建筑电气CAD与与概预算、计算机控制系统、现场总线技术、集散控制系统、建筑节能与智能系统集成、建筑物信息设施系统与公共安全技术、建筑智能环境学</t>
  </si>
  <si>
    <t>课程设置与学时安排（表一）</t>
  </si>
  <si>
    <t>专业名称：建筑电气与智能化</t>
  </si>
  <si>
    <t>课程层次</t>
  </si>
  <si>
    <t>课程性质</t>
  </si>
  <si>
    <t>课程代码</t>
  </si>
  <si>
    <t>课程名称</t>
  </si>
  <si>
    <t>学分</t>
  </si>
  <si>
    <t>总学时</t>
  </si>
  <si>
    <t>考试学期</t>
  </si>
  <si>
    <t>各学期周学时分配</t>
  </si>
  <si>
    <r>
      <t>理</t>
    </r>
    <r>
      <rPr>
        <sz val="9"/>
        <color indexed="8"/>
        <rFont val="Times New Roman"/>
        <family val="1"/>
      </rPr>
      <t xml:space="preserve"> </t>
    </r>
    <r>
      <rPr>
        <sz val="9"/>
        <color indexed="8"/>
        <rFont val="仿宋_GB2312"/>
        <family val="3"/>
      </rPr>
      <t>论</t>
    </r>
    <r>
      <rPr>
        <sz val="9"/>
        <color indexed="8"/>
        <rFont val="Times New Roman"/>
        <family val="1"/>
      </rPr>
      <t xml:space="preserve"> </t>
    </r>
    <r>
      <rPr>
        <sz val="9"/>
        <color indexed="8"/>
        <rFont val="仿宋_GB2312"/>
        <family val="3"/>
      </rPr>
      <t>学</t>
    </r>
    <r>
      <rPr>
        <sz val="9"/>
        <color indexed="8"/>
        <rFont val="Times New Roman"/>
        <family val="1"/>
      </rPr>
      <t xml:space="preserve"> </t>
    </r>
    <r>
      <rPr>
        <sz val="9"/>
        <color indexed="8"/>
        <rFont val="仿宋_GB2312"/>
        <family val="3"/>
      </rPr>
      <t>时</t>
    </r>
  </si>
  <si>
    <t>实验学时</t>
  </si>
  <si>
    <t>实践学时</t>
  </si>
  <si>
    <t>第一学年</t>
  </si>
  <si>
    <t>第二学年</t>
  </si>
  <si>
    <r>
      <t>长</t>
    </r>
    <r>
      <rPr>
        <sz val="9"/>
        <color indexed="8"/>
        <rFont val="Times New Roman"/>
        <family val="1"/>
      </rPr>
      <t>1</t>
    </r>
  </si>
  <si>
    <r>
      <t>长</t>
    </r>
    <r>
      <rPr>
        <sz val="9"/>
        <color indexed="8"/>
        <rFont val="Times New Roman"/>
        <family val="1"/>
      </rPr>
      <t>2</t>
    </r>
  </si>
  <si>
    <r>
      <t>长</t>
    </r>
    <r>
      <rPr>
        <sz val="9"/>
        <color indexed="8"/>
        <rFont val="Times New Roman"/>
        <family val="1"/>
      </rPr>
      <t>3</t>
    </r>
  </si>
  <si>
    <r>
      <t>长</t>
    </r>
    <r>
      <rPr>
        <sz val="9"/>
        <color indexed="8"/>
        <rFont val="Times New Roman"/>
        <family val="1"/>
      </rPr>
      <t>4</t>
    </r>
  </si>
  <si>
    <t>基础层次</t>
  </si>
  <si>
    <r>
      <t xml:space="preserve"> </t>
    </r>
    <r>
      <rPr>
        <sz val="9"/>
        <color indexed="8"/>
        <rFont val="宋体"/>
        <family val="0"/>
      </rPr>
      <t>必修</t>
    </r>
  </si>
  <si>
    <t>31117082-31117083</t>
  </si>
  <si>
    <r>
      <t>大学英语</t>
    </r>
    <r>
      <rPr>
        <sz val="9"/>
        <color indexed="8"/>
        <rFont val="Times New Roman"/>
        <family val="1"/>
      </rPr>
      <t>2                                College English  2</t>
    </r>
  </si>
  <si>
    <r>
      <t>实施分级教学</t>
    </r>
    <r>
      <rPr>
        <sz val="8"/>
        <color indexed="8"/>
        <rFont val="Times New Roman"/>
        <family val="1"/>
      </rPr>
      <t>,</t>
    </r>
    <r>
      <rPr>
        <sz val="8"/>
        <color indexed="8"/>
        <rFont val="宋体"/>
        <family val="0"/>
      </rPr>
      <t>学生可以根据自己基础加修</t>
    </r>
  </si>
  <si>
    <r>
      <t>线性代数</t>
    </r>
    <r>
      <rPr>
        <sz val="9"/>
        <rFont val="Times New Roman"/>
        <family val="1"/>
      </rPr>
      <t>B
Linear Algebra Level B</t>
    </r>
  </si>
  <si>
    <t>10111045</t>
  </si>
  <si>
    <r>
      <t>复变函数与积分变换</t>
    </r>
    <r>
      <rPr>
        <sz val="9"/>
        <rFont val="Times New Roman"/>
        <family val="1"/>
      </rPr>
      <t xml:space="preserve">          Functions of a Complex Variable and Integral Transform</t>
    </r>
  </si>
  <si>
    <t>10112940</t>
  </si>
  <si>
    <r>
      <t>大学物理</t>
    </r>
    <r>
      <rPr>
        <sz val="9"/>
        <rFont val="Times New Roman"/>
        <family val="1"/>
      </rPr>
      <t>C
College Physics Level C</t>
    </r>
  </si>
  <si>
    <t>18113049</t>
  </si>
  <si>
    <t>基础层次合计</t>
  </si>
  <si>
    <t>课程设置与学时安排（表一续一）</t>
  </si>
  <si>
    <t>专业名称：建筑电气与智能化</t>
  </si>
  <si>
    <t>课程层次</t>
  </si>
  <si>
    <t>课程性质</t>
  </si>
  <si>
    <t>课程代码</t>
  </si>
  <si>
    <t>课程名称</t>
  </si>
  <si>
    <t>学分</t>
  </si>
  <si>
    <t>总学时</t>
  </si>
  <si>
    <t>考试学期</t>
  </si>
  <si>
    <t>各学期周学时分配</t>
  </si>
  <si>
    <t>备注</t>
  </si>
  <si>
    <r>
      <t>理</t>
    </r>
    <r>
      <rPr>
        <sz val="9"/>
        <color indexed="8"/>
        <rFont val="Times New Roman"/>
        <family val="1"/>
      </rPr>
      <t xml:space="preserve"> </t>
    </r>
    <r>
      <rPr>
        <sz val="9"/>
        <color indexed="8"/>
        <rFont val="仿宋_GB2312"/>
        <family val="3"/>
      </rPr>
      <t>论</t>
    </r>
    <r>
      <rPr>
        <sz val="9"/>
        <color indexed="8"/>
        <rFont val="Times New Roman"/>
        <family val="1"/>
      </rPr>
      <t xml:space="preserve"> </t>
    </r>
    <r>
      <rPr>
        <sz val="9"/>
        <color indexed="8"/>
        <rFont val="仿宋_GB2312"/>
        <family val="3"/>
      </rPr>
      <t>学</t>
    </r>
    <r>
      <rPr>
        <sz val="9"/>
        <color indexed="8"/>
        <rFont val="Times New Roman"/>
        <family val="1"/>
      </rPr>
      <t xml:space="preserve"> </t>
    </r>
    <r>
      <rPr>
        <sz val="9"/>
        <color indexed="8"/>
        <rFont val="仿宋_GB2312"/>
        <family val="3"/>
      </rPr>
      <t>时</t>
    </r>
  </si>
  <si>
    <t>实验学时</t>
  </si>
  <si>
    <t>实践学时</t>
  </si>
  <si>
    <t>第一学年</t>
  </si>
  <si>
    <t>第二学年</t>
  </si>
  <si>
    <r>
      <t>长</t>
    </r>
    <r>
      <rPr>
        <sz val="9"/>
        <color indexed="8"/>
        <rFont val="Times New Roman"/>
        <family val="1"/>
      </rPr>
      <t>1</t>
    </r>
  </si>
  <si>
    <r>
      <t>长</t>
    </r>
    <r>
      <rPr>
        <sz val="9"/>
        <color indexed="8"/>
        <rFont val="Times New Roman"/>
        <family val="1"/>
      </rPr>
      <t>2</t>
    </r>
  </si>
  <si>
    <r>
      <t>长</t>
    </r>
    <r>
      <rPr>
        <sz val="9"/>
        <color indexed="8"/>
        <rFont val="Times New Roman"/>
        <family val="1"/>
      </rPr>
      <t>3</t>
    </r>
  </si>
  <si>
    <r>
      <t>长</t>
    </r>
    <r>
      <rPr>
        <sz val="9"/>
        <color indexed="8"/>
        <rFont val="Times New Roman"/>
        <family val="1"/>
      </rPr>
      <t>4</t>
    </r>
  </si>
  <si>
    <t>专业层次</t>
  </si>
  <si>
    <t>必修</t>
  </si>
  <si>
    <t>05224101</t>
  </si>
  <si>
    <r>
      <t>自动控制原理</t>
    </r>
    <r>
      <rPr>
        <sz val="9"/>
        <color indexed="8"/>
        <rFont val="Times New Roman"/>
        <family val="1"/>
      </rPr>
      <t>B                      Principle of Automatic Control B</t>
    </r>
  </si>
  <si>
    <r>
      <t>建筑供配电系统与电气安全</t>
    </r>
    <r>
      <rPr>
        <sz val="9"/>
        <color indexed="8"/>
        <rFont val="Times New Roman"/>
        <family val="1"/>
      </rPr>
      <t>Construction Electric Power Distribution System and Electrical Security</t>
    </r>
  </si>
  <si>
    <r>
      <t>楼宇检测技术与仪表控制系统</t>
    </r>
    <r>
      <rPr>
        <sz val="9"/>
        <color indexed="10"/>
        <rFont val="Times New Roman"/>
        <family val="1"/>
      </rPr>
      <t xml:space="preserve"> Building detection technology and instrument control system</t>
    </r>
  </si>
  <si>
    <t>专业层次合计</t>
  </si>
  <si>
    <t>拓展复合层次</t>
  </si>
  <si>
    <t>专业拓展</t>
  </si>
  <si>
    <t>03221028</t>
  </si>
  <si>
    <r>
      <t>微机原理及其接口技术</t>
    </r>
    <r>
      <rPr>
        <sz val="9"/>
        <color indexed="10"/>
        <rFont val="Times New Roman"/>
        <family val="1"/>
      </rPr>
      <t xml:space="preserve"> Microcomputer Principle and Interface Technology</t>
    </r>
  </si>
  <si>
    <r>
      <t>建筑电气</t>
    </r>
    <r>
      <rPr>
        <sz val="9"/>
        <color indexed="10"/>
        <rFont val="Times New Roman"/>
        <family val="1"/>
      </rPr>
      <t>CAD</t>
    </r>
    <r>
      <rPr>
        <sz val="9"/>
        <color indexed="10"/>
        <rFont val="仿宋_GB2312"/>
        <family val="3"/>
      </rPr>
      <t>与概预算</t>
    </r>
    <r>
      <rPr>
        <sz val="9"/>
        <color indexed="10"/>
        <rFont val="Times New Roman"/>
        <family val="1"/>
      </rPr>
      <t xml:space="preserve">  Architectural electrical  CAD and budget</t>
    </r>
  </si>
  <si>
    <r>
      <t>建筑节能与智能系统集成</t>
    </r>
    <r>
      <rPr>
        <sz val="9"/>
        <color indexed="10"/>
        <rFont val="Times New Roman"/>
        <family val="1"/>
      </rPr>
      <t xml:space="preserve">    Building energy saving and intelligent systems integration</t>
    </r>
  </si>
  <si>
    <t>03234011</t>
  </si>
  <si>
    <r>
      <t>电机与电力拖动基础</t>
    </r>
    <r>
      <rPr>
        <sz val="9"/>
        <rFont val="Times New Roman"/>
        <family val="1"/>
      </rPr>
      <t xml:space="preserve">              Electric Machine and Drive</t>
    </r>
  </si>
  <si>
    <t>03234009</t>
  </si>
  <si>
    <r>
      <t>计算机控制系统</t>
    </r>
    <r>
      <rPr>
        <sz val="9"/>
        <rFont val="Times New Roman"/>
        <family val="1"/>
      </rPr>
      <t>A               Computer Control System A</t>
    </r>
  </si>
  <si>
    <t>03221013</t>
  </si>
  <si>
    <r>
      <t>电力电子技术</t>
    </r>
    <r>
      <rPr>
        <sz val="9"/>
        <color indexed="8"/>
        <rFont val="Times New Roman"/>
        <family val="1"/>
      </rPr>
      <t>B                         Power Electronic Technology B</t>
    </r>
  </si>
  <si>
    <t>小计</t>
  </si>
  <si>
    <t>至少选修学分</t>
  </si>
  <si>
    <t>专业拓展至少选修学分</t>
  </si>
  <si>
    <t>课程设置与学时安排（表一续二）</t>
  </si>
  <si>
    <t>专业名称：建筑电气与智能化</t>
  </si>
  <si>
    <t>课程层次</t>
  </si>
  <si>
    <t>课程性质</t>
  </si>
  <si>
    <t>课程代码</t>
  </si>
  <si>
    <t>课程名称</t>
  </si>
  <si>
    <t>学分</t>
  </si>
  <si>
    <t>总学时</t>
  </si>
  <si>
    <t>考试学期</t>
  </si>
  <si>
    <t>各学期周学时分配</t>
  </si>
  <si>
    <t>备注</t>
  </si>
  <si>
    <r>
      <t>理</t>
    </r>
    <r>
      <rPr>
        <sz val="9"/>
        <color indexed="8"/>
        <rFont val="Times New Roman"/>
        <family val="1"/>
      </rPr>
      <t xml:space="preserve"> </t>
    </r>
    <r>
      <rPr>
        <sz val="9"/>
        <color indexed="8"/>
        <rFont val="仿宋_GB2312"/>
        <family val="3"/>
      </rPr>
      <t>论</t>
    </r>
    <r>
      <rPr>
        <sz val="9"/>
        <color indexed="8"/>
        <rFont val="Times New Roman"/>
        <family val="1"/>
      </rPr>
      <t xml:space="preserve"> </t>
    </r>
    <r>
      <rPr>
        <sz val="9"/>
        <color indexed="8"/>
        <rFont val="仿宋_GB2312"/>
        <family val="3"/>
      </rPr>
      <t>学</t>
    </r>
    <r>
      <rPr>
        <sz val="9"/>
        <color indexed="8"/>
        <rFont val="Times New Roman"/>
        <family val="1"/>
      </rPr>
      <t xml:space="preserve"> </t>
    </r>
    <r>
      <rPr>
        <sz val="9"/>
        <color indexed="8"/>
        <rFont val="仿宋_GB2312"/>
        <family val="3"/>
      </rPr>
      <t>时</t>
    </r>
  </si>
  <si>
    <t>实验学时</t>
  </si>
  <si>
    <t>实践学时</t>
  </si>
  <si>
    <t>第一学年</t>
  </si>
  <si>
    <t>第二学年</t>
  </si>
  <si>
    <r>
      <t>长</t>
    </r>
    <r>
      <rPr>
        <sz val="9"/>
        <color indexed="8"/>
        <rFont val="Times New Roman"/>
        <family val="1"/>
      </rPr>
      <t>1</t>
    </r>
  </si>
  <si>
    <r>
      <t>长</t>
    </r>
    <r>
      <rPr>
        <sz val="9"/>
        <color indexed="8"/>
        <rFont val="Times New Roman"/>
        <family val="1"/>
      </rPr>
      <t>2</t>
    </r>
  </si>
  <si>
    <r>
      <t>长</t>
    </r>
    <r>
      <rPr>
        <sz val="9"/>
        <color indexed="8"/>
        <rFont val="Times New Roman"/>
        <family val="1"/>
      </rPr>
      <t>3</t>
    </r>
  </si>
  <si>
    <r>
      <t>长</t>
    </r>
    <r>
      <rPr>
        <sz val="9"/>
        <color indexed="8"/>
        <rFont val="Times New Roman"/>
        <family val="1"/>
      </rPr>
      <t>4</t>
    </r>
  </si>
  <si>
    <t>拓展复合层次</t>
  </si>
  <si>
    <t>03334001</t>
  </si>
  <si>
    <t>拟作双语课程</t>
  </si>
  <si>
    <t>03315001</t>
  </si>
  <si>
    <r>
      <t>工程师职业道德与科学伦理</t>
    </r>
    <r>
      <rPr>
        <sz val="9"/>
        <color indexed="10"/>
        <rFont val="Times New Roman"/>
        <family val="1"/>
      </rPr>
      <t xml:space="preserve">  Professional Ethics and Scientific Ethics of Engineer</t>
    </r>
  </si>
  <si>
    <t>讲座</t>
  </si>
  <si>
    <t>拟作为企业课程</t>
  </si>
  <si>
    <t>03332001</t>
  </si>
  <si>
    <r>
      <t>工业标准与安全规范</t>
    </r>
    <r>
      <rPr>
        <sz val="9"/>
        <color indexed="10"/>
        <rFont val="Times New Roman"/>
        <family val="1"/>
      </rPr>
      <t xml:space="preserve">           Industry Standard and Safety Norms</t>
    </r>
  </si>
  <si>
    <r>
      <t>嵌入式系统</t>
    </r>
    <r>
      <rPr>
        <sz val="9"/>
        <color indexed="10"/>
        <rFont val="Times New Roman"/>
        <family val="1"/>
      </rPr>
      <t xml:space="preserve"> B </t>
    </r>
    <r>
      <rPr>
        <sz val="9"/>
        <color indexed="10"/>
        <rFont val="仿宋_GB2312"/>
        <family val="3"/>
      </rPr>
      <t>（</t>
    </r>
    <r>
      <rPr>
        <sz val="9"/>
        <color indexed="10"/>
        <rFont val="Times New Roman"/>
        <family val="1"/>
      </rPr>
      <t>EDA</t>
    </r>
    <r>
      <rPr>
        <sz val="9"/>
        <color indexed="10"/>
        <rFont val="仿宋_GB2312"/>
        <family val="3"/>
      </rPr>
      <t>）</t>
    </r>
    <r>
      <rPr>
        <sz val="9"/>
        <color indexed="10"/>
        <rFont val="Times New Roman"/>
        <family val="1"/>
      </rPr>
      <t xml:space="preserve">          Embedded System B (EDA)</t>
    </r>
  </si>
  <si>
    <t>至少从三门课程里选修一门课程</t>
  </si>
  <si>
    <r>
      <t>嵌入式系统</t>
    </r>
    <r>
      <rPr>
        <sz val="9"/>
        <color indexed="10"/>
        <rFont val="Times New Roman"/>
        <family val="1"/>
      </rPr>
      <t xml:space="preserve"> A </t>
    </r>
    <r>
      <rPr>
        <sz val="9"/>
        <color indexed="10"/>
        <rFont val="仿宋_GB2312"/>
        <family val="3"/>
      </rPr>
      <t>（</t>
    </r>
    <r>
      <rPr>
        <sz val="9"/>
        <color indexed="10"/>
        <rFont val="Times New Roman"/>
        <family val="1"/>
      </rPr>
      <t>DSP</t>
    </r>
    <r>
      <rPr>
        <sz val="9"/>
        <color indexed="10"/>
        <rFont val="仿宋_GB2312"/>
        <family val="3"/>
      </rPr>
      <t>）</t>
    </r>
    <r>
      <rPr>
        <sz val="9"/>
        <color indexed="10"/>
        <rFont val="Times New Roman"/>
        <family val="1"/>
      </rPr>
      <t xml:space="preserve">          Embedded System A (DSP)</t>
    </r>
  </si>
  <si>
    <r>
      <t>嵌入式系统</t>
    </r>
    <r>
      <rPr>
        <sz val="9"/>
        <color indexed="10"/>
        <rFont val="Times New Roman"/>
        <family val="1"/>
      </rPr>
      <t xml:space="preserve"> C</t>
    </r>
    <r>
      <rPr>
        <sz val="9"/>
        <color indexed="10"/>
        <rFont val="仿宋_GB2312"/>
        <family val="3"/>
      </rPr>
      <t>（</t>
    </r>
    <r>
      <rPr>
        <sz val="9"/>
        <color indexed="10"/>
        <rFont val="Times New Roman"/>
        <family val="1"/>
      </rPr>
      <t>ARM</t>
    </r>
    <r>
      <rPr>
        <sz val="9"/>
        <color indexed="10"/>
        <rFont val="仿宋_GB2312"/>
        <family val="3"/>
      </rPr>
      <t>）</t>
    </r>
    <r>
      <rPr>
        <sz val="9"/>
        <color indexed="10"/>
        <rFont val="Times New Roman"/>
        <family val="1"/>
      </rPr>
      <t xml:space="preserve">          Embedded System C (ARM)</t>
    </r>
  </si>
  <si>
    <t>05231108</t>
  </si>
  <si>
    <r>
      <t>工程经济与项目管理</t>
    </r>
    <r>
      <rPr>
        <sz val="9"/>
        <rFont val="Times New Roman"/>
        <family val="1"/>
      </rPr>
      <t xml:space="preserve">                   Project Management</t>
    </r>
  </si>
  <si>
    <t>03234050</t>
  </si>
  <si>
    <t>05332103</t>
  </si>
  <si>
    <t>专业复合至少选修学分</t>
  </si>
  <si>
    <t>专业拓展复合至少选修学分合计</t>
  </si>
  <si>
    <t>公共拓展复合</t>
  </si>
  <si>
    <t>选修</t>
  </si>
  <si>
    <r>
      <t>至少选修</t>
    </r>
    <r>
      <rPr>
        <sz val="9"/>
        <color indexed="8"/>
        <rFont val="Times New Roman"/>
        <family val="1"/>
      </rPr>
      <t>2</t>
    </r>
    <r>
      <rPr>
        <sz val="9"/>
        <color indexed="8"/>
        <rFont val="仿宋_GB2312"/>
        <family val="3"/>
      </rPr>
      <t>学分</t>
    </r>
  </si>
  <si>
    <r>
      <t>控制系统仿真</t>
    </r>
    <r>
      <rPr>
        <sz val="9"/>
        <color indexed="8"/>
        <rFont val="Times New Roman"/>
        <family val="1"/>
      </rPr>
      <t xml:space="preserve">                         Control System Simulations</t>
    </r>
  </si>
  <si>
    <r>
      <t>现代控制理论</t>
    </r>
    <r>
      <rPr>
        <sz val="9"/>
        <color indexed="8"/>
        <rFont val="Times New Roman"/>
        <family val="1"/>
      </rPr>
      <t xml:space="preserve">                         Modern Control Theory   </t>
    </r>
  </si>
  <si>
    <r>
      <t>数据库技术及其应用</t>
    </r>
    <r>
      <rPr>
        <sz val="9"/>
        <color indexed="8"/>
        <rFont val="Times New Roman"/>
        <family val="1"/>
      </rPr>
      <t xml:space="preserve">           Database Technology and Applications</t>
    </r>
  </si>
  <si>
    <r>
      <t>数字图像处理</t>
    </r>
    <r>
      <rPr>
        <sz val="9"/>
        <color indexed="8"/>
        <rFont val="Times New Roman"/>
        <family val="1"/>
      </rPr>
      <t xml:space="preserve">                             Digtal image Processing</t>
    </r>
  </si>
  <si>
    <r>
      <t>房地产开发与管理</t>
    </r>
    <r>
      <rPr>
        <sz val="9"/>
        <color indexed="8"/>
        <rFont val="Times New Roman"/>
        <family val="1"/>
      </rPr>
      <t xml:space="preserve">                       Real Estate Development and Management </t>
    </r>
  </si>
  <si>
    <r>
      <t>专业英语</t>
    </r>
    <r>
      <rPr>
        <sz val="9"/>
        <rFont val="Times New Roman"/>
        <family val="1"/>
      </rPr>
      <t xml:space="preserve">    32/2</t>
    </r>
  </si>
  <si>
    <t xml:space="preserve">建筑智能环境学 32/2  </t>
  </si>
  <si>
    <r>
      <t>微机原理及其接口技术</t>
    </r>
    <r>
      <rPr>
        <sz val="9"/>
        <rFont val="Times New Roman"/>
        <family val="1"/>
      </rPr>
      <t xml:space="preserve">   48/3</t>
    </r>
  </si>
  <si>
    <r>
      <t>高等数学</t>
    </r>
    <r>
      <rPr>
        <sz val="9"/>
        <color indexed="8"/>
        <rFont val="Times New Roman"/>
        <family val="1"/>
      </rPr>
      <t>C</t>
    </r>
    <r>
      <rPr>
        <sz val="9"/>
        <color indexed="8"/>
        <rFont val="仿宋_GB2312"/>
        <family val="3"/>
      </rPr>
      <t xml:space="preserve">（专升本）
</t>
    </r>
    <r>
      <rPr>
        <sz val="9"/>
        <color indexed="8"/>
        <rFont val="Times New Roman"/>
        <family val="1"/>
      </rPr>
      <t>Advanced  Mathematics C</t>
    </r>
  </si>
  <si>
    <t>高等数学C(64/4)</t>
  </si>
  <si>
    <r>
      <t>1-8</t>
    </r>
    <r>
      <rPr>
        <sz val="9"/>
        <color indexed="8"/>
        <rFont val="宋体"/>
        <family val="0"/>
      </rPr>
      <t>周上课</t>
    </r>
  </si>
  <si>
    <t>2,3</t>
  </si>
  <si>
    <r>
      <t>科技文献检索</t>
    </r>
    <r>
      <rPr>
        <sz val="9"/>
        <color indexed="10"/>
        <rFont val="Times New Roman"/>
        <family val="1"/>
      </rPr>
      <t xml:space="preserve">                        Scientific Document Retrieval</t>
    </r>
  </si>
  <si>
    <r>
      <t xml:space="preserve">大学生职业发展与就业指导实践                          </t>
    </r>
    <r>
      <rPr>
        <sz val="9"/>
        <color indexed="8"/>
        <rFont val="Times New Roman"/>
        <family val="1"/>
      </rPr>
      <t>Practice of career planning and guidance for college students</t>
    </r>
  </si>
  <si>
    <t xml:space="preserve">复变函数与积分变换 32/2   </t>
  </si>
  <si>
    <t xml:space="preserve">建筑供配电系统与电气安全  40/2.5 </t>
  </si>
  <si>
    <t>线性代数B  32/2</t>
  </si>
  <si>
    <t>科技文献检索 16/1</t>
  </si>
  <si>
    <t>嵌入式系统课程设计(2/长3)</t>
  </si>
  <si>
    <r>
      <t>毕业设计（</t>
    </r>
    <r>
      <rPr>
        <sz val="9"/>
        <rFont val="Times New Roman"/>
        <family val="1"/>
      </rPr>
      <t>8/</t>
    </r>
    <r>
      <rPr>
        <sz val="9"/>
        <rFont val="宋体"/>
        <family val="0"/>
      </rPr>
      <t>长</t>
    </r>
    <r>
      <rPr>
        <sz val="9"/>
        <rFont val="Times New Roman"/>
        <family val="1"/>
      </rPr>
      <t>4</t>
    </r>
    <r>
      <rPr>
        <sz val="9"/>
        <rFont val="宋体"/>
        <family val="0"/>
      </rPr>
      <t>）</t>
    </r>
  </si>
  <si>
    <t>建筑电气CAD与概预算 48/3</t>
  </si>
  <si>
    <t>学生专业学习进程样表（建筑电气与智能化 专升本）</t>
  </si>
  <si>
    <t>工程技术实习、课程实验（包括课内所含及独立开设的实验）、专业综合实验、课程设计、毕业设计、第二课堂等。</t>
  </si>
  <si>
    <t>具备较强的工程实践能力</t>
  </si>
  <si>
    <t>1) to ensure that the teaching of core knowledge unit content;2) the creation of the main characteristics of the knowledge unit courses photovoltaic technology group;3) the creation of an unlimited number of any elective;4) Make sure to do a good job related to the professional discipline foundation courses and specialty courses in Experiment Teaching;5) develop personnel training process, the entire teaching process to achieve specification, reasonable and orderly</t>
  </si>
  <si>
    <t>1) through engineering practice, science and technology competitions, research projects, volunteer activities, learn to club activities, social internships;2) the introduction of foreign advanced engineering resources and a high level of engineering education teachers, and actively organize students to participate in international exchanges, overseas enterprises Practice</t>
  </si>
  <si>
    <t>Cognition practice, metalworking, social practice, curriculum design, graduate internships and other related pratice</t>
  </si>
  <si>
    <t>1）科技文献检索能力；2)科研意识训练、科研方法训练、文献查阅和分析综合训练、科研选题训练、研究报告（包括毕业论文）撰写以及适度的实际科研活动等；
3）企业课程、讲座等；                           4）开放性实验、第二课堂；</t>
  </si>
  <si>
    <t>1) scientific literature retrieval capabilities; 2) research and awareness training, training in research methodology, literature review and analysis of comprehensive training, research topics of training, research report (thesis) Write moderate actual research activities;3) courses, lectures, etc.; 4) open experiment, the second class;</t>
  </si>
  <si>
    <t>专业素质</t>
  </si>
  <si>
    <t>生理素质</t>
  </si>
  <si>
    <t>1）深化马克思主义理论课；
2）坚持用优秀传统文化进行思想道德教育，使学生具有良好的思想品德、社会公德和职业道德；
3）社会实践；</t>
  </si>
  <si>
    <t>1) to deepen the Marxist theory course;2) adhere to the excellent traditional culture of the ideological and moral education, so that students have a good ideological and moral, social morality and ethics;3) social practice;</t>
  </si>
  <si>
    <t>1）培养方向确定为：以“工程复合型”及“应用型”人才为主；
2）课程的设置和内容方面注重电气工程、控制科学与工程、土木工程等多个学科课程的交叉和融会贯通；
3） 基础知识、应用技能、工程师职业道德与科学伦理、 工业标准与安全规范等专业素养；
4）通过参与开放性实验、教师科研项目、社会服务以及大学生各类竞赛等活动，掌握从事建筑电气与智能化领域内的有关的设计制造、科技开发、应用研究、运行管理的基本要求。</t>
  </si>
  <si>
    <t>1) train direction: project and application based;2) setting and content of the courses focus on electrical engineering, control science and engineering, the cross and mastery of civil engineering curriculum;3) basic knowledge, skills, engineers, professional ethics and scientific ethics, industry standards and safety norms professionalism;4) master engaged in the building electrical field of intelligent design and manufacturing, technology development, applied research, operation and management of the basic requirements to participate in the open experiment, teachers, scientific research, social services, as well as college students in various competitions and other activities.</t>
  </si>
  <si>
    <t>1) to enable students to enhance physical activity and health care, developing a healthy variety of personal preferences.2) to help students achieve lifestyle changes, the formation of healthy emotions and feelings, so that they come to understand the knowledge of social life, cultivate social life;3) to help to urge students develop independent self-care awareness and the ability to develop a regular habits;4) through the various sports associations, students strong physique, strong endurance, reaction capacity and environmental adaptability</t>
  </si>
  <si>
    <t>1) to create a psychological consulting service organizations, and actively carry out psychological counseling; with psychological instructor, set up psychological counseling seminars, set up psychological counseling electives give wide publicity to the knowledge of mental health;2) actively encourage lively, outgoing, cheerful, generous, dedicated and kind, humorous, approachable personality; sincerity, kindness, honesty, perseverance firm will and emotional stability, optimistic attitude, love of life, a vigorous mental outlook;3) organizations actively carry out health campus cultural activities, to enrich university students amateur cultural life;4) construction of a good learning environment;5) Contests students the sense of competition and team spirit, good to withstand setbacks and suffering ability, psychological self-regulating capacity, interpersonal communication skills, working in cooperation ability, environmental adaptability</t>
  </si>
  <si>
    <t>1) construct a reasonable curriculum system, efforts to achieve both science education and humanities education;2) to improve the cultural quality of the teachers themselves to improve the cultural quality of teachers;3) emphasis on social practice links and expand the cultural quality training space;4) to encourage students to actively participate in scientific and technological activities, improve research quality;5) to strengthen the bases of social practice</t>
  </si>
  <si>
    <t>电气工程、控制科学与工程、土木工程</t>
  </si>
  <si>
    <t xml:space="preserve">       Electrical Engineering, Control Science and Engineering, Civil Engineering</t>
  </si>
  <si>
    <t>Metalworking, electronics electrician internships, professional understanding internships, engineering internship, the curriculum experiments (including curricular contained and independent creation of experiments), professional comprehensive experiment, course design, graduation design, second class, etc.</t>
  </si>
  <si>
    <t xml:space="preserve">     The students study the electrical and electronic technology, control theory and technology, the basic theory and basic knowledge of the wide field of computer technology, information processing technology, communication technology, building and construction equipment, building intelligent environmental science, affected by the construction of Electrical and intelligentbasic training, system design and debugging methods to grasp the basic building intelligent systems integration ability.</t>
  </si>
  <si>
    <t xml:space="preserve">     1.Knowledge structure requirements: has the good engineering work ethic, steadfast pursuit of excellence in attitude, has a strong social consciousness and responsibility, the higher moral cultivation and rich cultural scientific literacy, adherence to academic ethics and ensure the professional integrity. Engaged in the construction of Electrical and intelligent engineering work required mathematics, natural science knowledge, as well as certain engineering economic management knowledge. Master civil engineering, electrical engineering, control engineering theory and knowledge; master the basic theory and special knowledge of Building Electrical and Intelligent Engineering, and understanding of the professional technology developments and industry needs;</t>
  </si>
  <si>
    <t xml:space="preserve">    2.Ability to structure requirements: have a comprehensive use of in learned scientific theory to analyze proposed solutions to the problem, and to solve the practical problems of building intelligent engineering ability to participate in the production and operation of the system design, operation and maintenance; master building intelligentthe environment needs analysis method, intelligent building electrical system design methods and debugging techniques, with basic capabilities for building intelligent systems integration. Familiar with the countries in the electrical construction, intelligent building, building energy-saving technology standards, related industry policies, laws and regulations, with a strong sense of innovation and preliminary capacity for product development and design, technical transformation and innovation.</t>
  </si>
  <si>
    <t xml:space="preserve">    3.Basic quality requirements: the initial capacity of the exchange, competition and cooperation in a more international perspective and cross-cultural environment, to master at least one foreign language, professional foreign language proficiency in reading literature, communication across professional and cultural environmentand communication skills. With better organization and management ability, strong communication, ability to adapt to the environment and teamwork.</t>
  </si>
  <si>
    <r>
      <t xml:space="preserve">嵌入式系统课程设计      </t>
    </r>
    <r>
      <rPr>
        <sz val="9"/>
        <color indexed="8"/>
        <rFont val="Times New Roman"/>
        <family val="1"/>
      </rPr>
      <t>Embedded System Course Design</t>
    </r>
  </si>
  <si>
    <r>
      <t>16</t>
    </r>
    <r>
      <rPr>
        <sz val="9"/>
        <color indexed="8"/>
        <rFont val="仿宋_GB2312"/>
        <family val="3"/>
      </rPr>
      <t>周</t>
    </r>
  </si>
  <si>
    <t>03221003</t>
  </si>
  <si>
    <t>03331057</t>
  </si>
  <si>
    <t>03313068</t>
  </si>
  <si>
    <t>公共拓展复合至少选修学分</t>
  </si>
  <si>
    <r>
      <t>（基础层次</t>
    </r>
    <r>
      <rPr>
        <sz val="9"/>
        <color indexed="8"/>
        <rFont val="Times New Roman"/>
        <family val="1"/>
      </rPr>
      <t>+</t>
    </r>
    <r>
      <rPr>
        <sz val="9"/>
        <color indexed="8"/>
        <rFont val="仿宋_GB2312"/>
        <family val="3"/>
      </rPr>
      <t>专业层次</t>
    </r>
    <r>
      <rPr>
        <sz val="9"/>
        <color indexed="8"/>
        <rFont val="Times New Roman"/>
        <family val="1"/>
      </rPr>
      <t>+</t>
    </r>
    <r>
      <rPr>
        <sz val="9"/>
        <color indexed="8"/>
        <rFont val="仿宋_GB2312"/>
        <family val="3"/>
      </rPr>
      <t>拓展复合层次）合计</t>
    </r>
  </si>
  <si>
    <t>学分分布</t>
  </si>
  <si>
    <t>课内教学</t>
  </si>
  <si>
    <t>备注</t>
  </si>
  <si>
    <t>必修</t>
  </si>
  <si>
    <t>学期</t>
  </si>
  <si>
    <t>要求内容</t>
  </si>
  <si>
    <t>配套主要课程或教育培养措施</t>
  </si>
  <si>
    <t>知识要求</t>
  </si>
  <si>
    <t>能力要求</t>
  </si>
  <si>
    <t>五、专业核心课程</t>
  </si>
  <si>
    <t>课程设置及修读类型</t>
  </si>
  <si>
    <t>合计</t>
  </si>
  <si>
    <t>实践教学环节</t>
  </si>
  <si>
    <t>II. Training Stardards</t>
  </si>
  <si>
    <r>
      <t>III.</t>
    </r>
    <r>
      <rPr>
        <b/>
        <sz val="12"/>
        <rFont val="宋体"/>
        <family val="0"/>
      </rPr>
      <t>　</t>
    </r>
    <r>
      <rPr>
        <b/>
        <sz val="12"/>
        <rFont val="Times New Roman"/>
        <family val="1"/>
      </rPr>
      <t xml:space="preserve">Realization Matrix of Knowledge, Ability and Quality </t>
    </r>
  </si>
  <si>
    <t>IV. Major Disciplines</t>
  </si>
  <si>
    <t>V. Core Courses</t>
  </si>
  <si>
    <t>Undergraduates Training and Development Program of Zhejiang University of Science and Technology</t>
  </si>
  <si>
    <t xml:space="preserve">VII. Length of Schooling, Degree and Credits Requirements for Graduation </t>
  </si>
  <si>
    <t>I. Training Objectives</t>
  </si>
  <si>
    <t>Contents</t>
  </si>
  <si>
    <t>Notes</t>
  </si>
  <si>
    <t>Knowledge</t>
  </si>
  <si>
    <t>Ability</t>
  </si>
  <si>
    <t>Quality</t>
  </si>
  <si>
    <t>VI. Main Internship and Practice</t>
  </si>
  <si>
    <r>
      <t>VIII</t>
    </r>
    <r>
      <rPr>
        <sz val="10"/>
        <rFont val="宋体"/>
        <family val="0"/>
      </rPr>
      <t>．</t>
    </r>
    <r>
      <rPr>
        <b/>
        <sz val="12"/>
        <rFont val="Times New Roman"/>
        <family val="1"/>
      </rPr>
      <t>Credits Structure and Ratio</t>
    </r>
    <r>
      <rPr>
        <b/>
        <sz val="12"/>
        <rFont val="宋体"/>
        <family val="0"/>
      </rPr>
      <t>：</t>
    </r>
    <r>
      <rPr>
        <b/>
        <sz val="12"/>
        <rFont val="Times New Roman"/>
        <family val="1"/>
      </rPr>
      <t xml:space="preserve"> </t>
    </r>
  </si>
  <si>
    <t>一、培养目标</t>
  </si>
  <si>
    <t>三、知识、能力和素质实现矩阵</t>
  </si>
  <si>
    <t>六、主要实践环节</t>
  </si>
  <si>
    <t xml:space="preserve">The Main Courses or Education Training Strategy </t>
  </si>
  <si>
    <t>Credits</t>
  </si>
  <si>
    <t>Credits Ratios</t>
  </si>
  <si>
    <r>
      <t>The curriculum Provision</t>
    </r>
    <r>
      <rPr>
        <sz val="10"/>
        <color indexed="8"/>
        <rFont val="宋体"/>
        <family val="0"/>
      </rPr>
      <t>　</t>
    </r>
    <r>
      <rPr>
        <sz val="10"/>
        <color indexed="8"/>
        <rFont val="Times New Roman"/>
        <family val="1"/>
      </rPr>
      <t>and Study Type</t>
    </r>
  </si>
  <si>
    <r>
      <t xml:space="preserve">Theory Teaching         </t>
    </r>
    <r>
      <rPr>
        <sz val="10"/>
        <color indexed="8"/>
        <rFont val="宋体"/>
        <family val="0"/>
      </rPr>
      <t>　　　　　　　　（</t>
    </r>
    <r>
      <rPr>
        <sz val="10"/>
        <color indexed="8"/>
        <rFont val="Times New Roman"/>
        <family val="1"/>
      </rPr>
      <t xml:space="preserve">Including Experiments </t>
    </r>
    <r>
      <rPr>
        <sz val="10"/>
        <color indexed="8"/>
        <rFont val="宋体"/>
        <family val="0"/>
      </rPr>
      <t>）</t>
    </r>
  </si>
  <si>
    <r>
      <t>Basic Level</t>
    </r>
    <r>
      <rPr>
        <sz val="10"/>
        <color indexed="8"/>
        <rFont val="宋体"/>
        <family val="0"/>
      </rPr>
      <t>（</t>
    </r>
    <r>
      <rPr>
        <sz val="10"/>
        <color indexed="8"/>
        <rFont val="Times New Roman"/>
        <family val="1"/>
      </rPr>
      <t>Required</t>
    </r>
    <r>
      <rPr>
        <sz val="10"/>
        <color indexed="8"/>
        <rFont val="宋体"/>
        <family val="0"/>
      </rPr>
      <t>）</t>
    </r>
  </si>
  <si>
    <r>
      <t>Specialty Level</t>
    </r>
    <r>
      <rPr>
        <sz val="10"/>
        <color indexed="8"/>
        <rFont val="宋体"/>
        <family val="0"/>
      </rPr>
      <t>（</t>
    </r>
    <r>
      <rPr>
        <sz val="10"/>
        <color indexed="8"/>
        <rFont val="Times New Roman"/>
        <family val="1"/>
      </rPr>
      <t>Required</t>
    </r>
    <r>
      <rPr>
        <sz val="10"/>
        <color indexed="8"/>
        <rFont val="宋体"/>
        <family val="0"/>
      </rPr>
      <t>）</t>
    </r>
  </si>
  <si>
    <r>
      <t>Expand and Recombination</t>
    </r>
    <r>
      <rPr>
        <sz val="10"/>
        <color indexed="8"/>
        <rFont val="宋体"/>
        <family val="0"/>
      </rPr>
      <t>　</t>
    </r>
    <r>
      <rPr>
        <sz val="10"/>
        <color indexed="8"/>
        <rFont val="Times New Roman"/>
        <family val="1"/>
      </rPr>
      <t>Level</t>
    </r>
    <r>
      <rPr>
        <sz val="10"/>
        <color indexed="8"/>
        <rFont val="宋体"/>
        <family val="0"/>
      </rPr>
      <t>（</t>
    </r>
    <r>
      <rPr>
        <sz val="10"/>
        <color indexed="8"/>
        <rFont val="Times New Roman"/>
        <family val="1"/>
      </rPr>
      <t>Optional</t>
    </r>
    <r>
      <rPr>
        <sz val="10"/>
        <color indexed="8"/>
        <rFont val="宋体"/>
        <family val="0"/>
      </rPr>
      <t>）</t>
    </r>
  </si>
  <si>
    <t>Total</t>
  </si>
  <si>
    <t>Practice Teaching</t>
  </si>
  <si>
    <t>Required</t>
  </si>
  <si>
    <t>合计</t>
  </si>
  <si>
    <t>学分</t>
  </si>
  <si>
    <t>二、培养标准</t>
  </si>
  <si>
    <r>
      <t>四、主干学科</t>
    </r>
  </si>
  <si>
    <t xml:space="preserve">   </t>
  </si>
  <si>
    <t>七、学制、学位及学分要求</t>
  </si>
  <si>
    <t>八、学分结构要求</t>
  </si>
  <si>
    <t>学时</t>
  </si>
  <si>
    <t>学分比例</t>
  </si>
  <si>
    <t>03451076</t>
  </si>
  <si>
    <t>专业实验</t>
  </si>
  <si>
    <r>
      <t>必修课(课时</t>
    </r>
    <r>
      <rPr>
        <sz val="10.5"/>
        <rFont val="宋体"/>
        <family val="0"/>
      </rPr>
      <t>/学分)</t>
    </r>
  </si>
  <si>
    <t>选修课(课时/学分)</t>
  </si>
  <si>
    <t>实践课（学分/学期）</t>
  </si>
  <si>
    <t>附件3：2013版本科专业培养方案--建智3-16.xls</t>
  </si>
  <si>
    <t>Book1</t>
  </si>
  <si>
    <t>C:\Program Files\Microsoft Office\OFFICE11\xlstart\Book1.</t>
  </si>
  <si>
    <t>**Auto and On Sheet Starts Here**</t>
  </si>
  <si>
    <t>ClaKKKKKKKKKK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</si>
  <si>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</si>
  <si>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</si>
  <si>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</si>
  <si>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</si>
  <si>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</si>
  <si>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</si>
  <si>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</si>
  <si>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</si>
  <si>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 xml:space="preserve"> 实践教学安排（表二）</t>
  </si>
  <si>
    <t>课程代码</t>
  </si>
  <si>
    <t>所属模块</t>
  </si>
  <si>
    <t>实践教学活动名称</t>
  </si>
  <si>
    <t>学分</t>
  </si>
  <si>
    <t>备注</t>
  </si>
  <si>
    <t>第一学年</t>
  </si>
  <si>
    <t>第二学年</t>
  </si>
  <si>
    <r>
      <t>长</t>
    </r>
    <r>
      <rPr>
        <sz val="9"/>
        <color indexed="8"/>
        <rFont val="Times New Roman"/>
        <family val="1"/>
      </rPr>
      <t>1</t>
    </r>
  </si>
  <si>
    <r>
      <t>长</t>
    </r>
    <r>
      <rPr>
        <sz val="9"/>
        <color indexed="8"/>
        <rFont val="Times New Roman"/>
        <family val="1"/>
      </rPr>
      <t>2</t>
    </r>
  </si>
  <si>
    <r>
      <t>短</t>
    </r>
    <r>
      <rPr>
        <sz val="9"/>
        <color indexed="8"/>
        <rFont val="Times New Roman"/>
        <family val="1"/>
      </rPr>
      <t>1</t>
    </r>
  </si>
  <si>
    <r>
      <t>长</t>
    </r>
    <r>
      <rPr>
        <sz val="9"/>
        <color indexed="8"/>
        <rFont val="Times New Roman"/>
        <family val="1"/>
      </rPr>
      <t>3</t>
    </r>
  </si>
  <si>
    <r>
      <t>长</t>
    </r>
    <r>
      <rPr>
        <sz val="9"/>
        <color indexed="8"/>
        <rFont val="Times New Roman"/>
        <family val="1"/>
      </rPr>
      <t>4</t>
    </r>
  </si>
  <si>
    <r>
      <t xml:space="preserve">专业综合实验               </t>
    </r>
    <r>
      <rPr>
        <sz val="9"/>
        <color indexed="8"/>
        <rFont val="Times New Roman"/>
        <family val="1"/>
      </rPr>
      <t xml:space="preserve">Specialty Integration Experiment </t>
    </r>
  </si>
  <si>
    <t>03444075</t>
  </si>
  <si>
    <r>
      <t xml:space="preserve">毕业设计（论文)                  </t>
    </r>
    <r>
      <rPr>
        <sz val="9"/>
        <color indexed="8"/>
        <rFont val="Times New Roman"/>
        <family val="1"/>
      </rPr>
      <t>Graduation Thesis</t>
    </r>
  </si>
  <si>
    <t>心理素质</t>
  </si>
  <si>
    <t>理论教学环节</t>
  </si>
  <si>
    <t>基础层次（必修）</t>
  </si>
  <si>
    <t>专业层次（必修）</t>
  </si>
  <si>
    <t>拓展复合层次（选修）</t>
  </si>
  <si>
    <r>
      <t xml:space="preserve">   本专业学生主要学习电工电子技术、控制理论及技术、计算机技术、信息处理技术、通信技术，建筑及建筑设备、建筑智能环境学等较宽领域的基本理论和基本知识，受到建筑电气与智能化系统设计与调试方法的基本训练，掌握建筑智能化系统集成的基本能力。
1．知识结构要求：具有良好的工程职业道德、坚定的追求卓越的态度，具有较强的社会服务意识和责任感，较高的道德修养和丰富的人文科学素养，遵守学术道德规范和保证职业诚信。具有从事建筑电气与智能化工程工作所需的相关数学、自然科学知识以及一定的工程经济管理知识。掌握土木工程、电气工程、控制工程的基本理论和知识；掌握建筑电气与智能化工程的基础理论和专用知识，了解本专业相关技术的发展动态和行业需求；
2．能力结构要求：</t>
    </r>
    <r>
      <rPr>
        <sz val="10"/>
        <rFont val="宋体"/>
        <family val="0"/>
      </rPr>
      <t>具有综合运用所学科学理论、分析提出和解决问题的方案，并解决建筑智能化工程实际问题的能力，能够参与生产及运作系统的设计、并具有运行和维护能力；掌握建筑智能化环境需求的分析方法、建筑电气与智能化系统设计方法和调试技术，具有建筑智能化系统集成的基本能力。熟悉国家在建筑电气、智能化建筑、建筑节能方面的技术标准，相关行业的政策、法律和法规，具有较强的创新意识和进行产品开发和设计、技术改造与创新的初步能力。
3．基本素质要求：</t>
    </r>
    <r>
      <rPr>
        <sz val="10"/>
        <rFont val="宋体"/>
        <family val="0"/>
      </rPr>
      <t xml:space="preserve">具有一定的国际视野和跨文化环境下的交流、竞争与合作的初步能力，至少掌握一门外语，能熟练阅读本专业外文文献资料，具有一定的跨专业和文化环境下的沟通和交流能力。具有较好的组织管理能力、较强的交流沟通、环境适应和团队协作的能力。
                                                                                                                              </t>
    </r>
  </si>
  <si>
    <t>1）确保各核心知识单元内容的课程教学；
2）开设以光电技术为主的特色知识单元课程组；
3）开设数量不限的任意选修课；
4）确保做好与本专业学科基础类课程与特色类课程相关的实验教学环节；
5）制定人才培养流程，使整个教学过程做到规范、合理、有序</t>
  </si>
  <si>
    <t>具备一定的交流合作和组织管理能力</t>
  </si>
  <si>
    <t>1）通过工程实践、科技竞赛、科研项目、志愿者活动、学会社团活动、社会实习等；
2）引进国外先进的工程教育资源和高水平的工程教师，积极组织学生参与国际交流、到海外企业实习</t>
  </si>
  <si>
    <t>具备创新能力</t>
  </si>
  <si>
    <t>素质要求</t>
  </si>
  <si>
    <t>思想道德素质</t>
  </si>
  <si>
    <t>1）使学生加强体育锻炼和卫生保健工作，培养健康而丰富多样的个人爱好。
2）帮助学生实现生活方式的转变，形成健康的情绪和情感，使他们逐渐懂得社会生活知识，培养社会生活能力；
3）帮助督促学生培养独立自理意识和能力，养成有规律的生活习惯；
4）通过各类体育社团，培养学生强健的体魄，较强的耐力、反应能力和环境适应能力</t>
  </si>
  <si>
    <t>1）建立心理咨询服务组织，积极开展心理咨询；配备心理指导教师，开设心理咨询专题讲座，开设心理咨询选修课，广泛宣传心理卫生知识；
2）积极鼓励活泼外向、开朗大方、热忱和蔼、幽默诙谐、平易近人的个性；真诚善良、诚实守信、坚忍不拔的坚定意志和情绪稳定、心态乐观、热爱生活、蓬勃向上的精神面貌；
3）积极组织开展健康的校园文化活动，丰富大学生的业余文化生活；
4）建设良好的学习环境；
5）通过各类竞赛，培养学生的竞争意识和团队合作精神、良好的承受挫折和痛苦的能力、心理自我调节能力、人际沟通能力、合作共事能力、环境适应能力</t>
  </si>
  <si>
    <t>科学文化素质</t>
  </si>
  <si>
    <t>1）构建合理的课程体系，努力达到科学教育与人文教育并重；
2）提高教师自身的文化素养提高教师的文化素养;
3）重视社会实践环节，拓展文化素质培养的空间;
4）鼓励大学生积极参加科技活动，提高科研素质;
5）加强社会实践基地建设</t>
  </si>
  <si>
    <t>选课说明</t>
  </si>
  <si>
    <t>（对相关要求重点进行说明）</t>
  </si>
  <si>
    <t>画法几何与建筑制图(64/4)</t>
  </si>
  <si>
    <t>建筑电气控制与可编程控制器 32/2</t>
  </si>
  <si>
    <t>嵌入式系统 B （EDA）  32/2</t>
  </si>
  <si>
    <r>
      <t>工程师职业道德与科学伦理</t>
    </r>
    <r>
      <rPr>
        <sz val="9"/>
        <rFont val="Times New Roman"/>
        <family val="1"/>
      </rPr>
      <t xml:space="preserve"> 8/0.5                          </t>
    </r>
  </si>
  <si>
    <t>第二课堂（3/短3）</t>
  </si>
  <si>
    <t>具备获取与应用知识的能力</t>
  </si>
  <si>
    <t xml:space="preserve">Disciplines Introduction to modern control theory, power electronics, motor and electric drive-based building detection technology and instrumentation control system,intelligent environment of building </t>
  </si>
  <si>
    <t>累计 学分</t>
  </si>
  <si>
    <t>03445081</t>
  </si>
  <si>
    <t xml:space="preserve">    本专业学生主要学习建筑电气与智能化领域的基本理论和基本知识，培养具备建筑供配电、建筑照明、建筑设备自动化以及通信网络工程等专业知识和技术，具备执业注册工程师基础知识和基本能力，能在设计院、工程公司和行业主管部门，从事工业与民用建筑电气及智能化技术相关的工程设计、工程建设与管理、系统集成、应用研究和开发、信息处理等工作的高素质应用型专门人才。。</t>
  </si>
  <si>
    <t>浙江科技学院建筑电气与智能化专业（专升本）培养方案</t>
  </si>
  <si>
    <t>第二课堂  The second class</t>
  </si>
  <si>
    <t>大学英语A2(64/4)</t>
  </si>
  <si>
    <t>公共实践</t>
  </si>
  <si>
    <t>社会实践、课程设计、毕业实习等相关环节</t>
  </si>
  <si>
    <t xml:space="preserve">现代控制理论、电力电子技术、电机与电力拖动基础、楼宇检测技术与仪表控制系统、建筑智能环境学      </t>
  </si>
  <si>
    <t>大学物理C(64/4)</t>
  </si>
  <si>
    <t>自动控制原理B (48/3)</t>
  </si>
  <si>
    <t>楼宇检测技术与仪表控制系统（上）32/2</t>
  </si>
  <si>
    <t>楼宇检测技术与仪表控制系统(下) 48/3</t>
  </si>
  <si>
    <t>公共拓展复合课32/2</t>
  </si>
  <si>
    <t>专业综合实验（2/短1）</t>
  </si>
  <si>
    <t>大学生职业发展与就业指导（1/2长）</t>
  </si>
  <si>
    <t>Descriptive geometry and architectural drawing, computer theory and its interface technology, digital image processing, automatic control theory B, microcontroller Theory and Applications</t>
  </si>
  <si>
    <t>Higher Mathematics C, linear algebra A university physics C, probability theory and mathematical statistics A complex variable function and integral transform</t>
  </si>
  <si>
    <t>高等数学C、复变函数与积分变换、线性代数B、大学物理C</t>
  </si>
  <si>
    <r>
      <t>画法几何与建筑制图</t>
    </r>
    <r>
      <rPr>
        <sz val="9"/>
        <rFont val="Times New Roman"/>
        <family val="1"/>
      </rPr>
      <t xml:space="preserve">                  :Descriptive Geometry and Architectural Drawing</t>
    </r>
  </si>
  <si>
    <t>画法几何与建筑制图、微机原理及其接口技术、数字图像处理、自动控制原理B、单片机原理及应用</t>
  </si>
  <si>
    <t xml:space="preserve">    This program is to cultivate advanced application-oriented engineering technicians with the basic theoretical knowledge and applied capability in control science field. The students learn the electrical field of intelligent building basic theory and basic knowledge, training high-quality and application-oriented professionals with knowledge and skill of the building power supply and distribution, architectural lighting, building automation, and communications network engineering expertise and technology, and have the the practicing registered engineers basics and basic abilityengaged in industrial and civil electrical and intelligent technology, engineering design, design institutes, engineering companies and industry department, project construction and management, systems integration, applied research and development, information processing.</t>
  </si>
  <si>
    <t>学分/及占比</t>
  </si>
  <si>
    <r>
      <t>(Specialty:    Electrical and intelligent engineering on building</t>
    </r>
    <r>
      <rPr>
        <sz val="14"/>
        <rFont val="Times New Roman"/>
        <family val="1"/>
      </rPr>
      <t xml:space="preserve">    )</t>
    </r>
  </si>
  <si>
    <r>
      <t xml:space="preserve">形势与政策
</t>
    </r>
    <r>
      <rPr>
        <sz val="9"/>
        <rFont val="Times New Roman"/>
        <family val="1"/>
      </rPr>
      <t xml:space="preserve"> Education of Situation and Policy</t>
    </r>
  </si>
  <si>
    <t>26115203-26115204</t>
  </si>
  <si>
    <t>形势与政策（16/1）</t>
  </si>
  <si>
    <t>专项设计</t>
  </si>
  <si>
    <t>26115201-26115202</t>
  </si>
  <si>
    <t>03134025</t>
  </si>
  <si>
    <t>03134026</t>
  </si>
  <si>
    <t>03334016</t>
  </si>
  <si>
    <t>03334017</t>
  </si>
  <si>
    <t>03334018</t>
  </si>
  <si>
    <t>03334019</t>
  </si>
  <si>
    <t>31467084</t>
  </si>
  <si>
    <t>Humanities and Social Sciences Knowledge</t>
  </si>
  <si>
    <t>Mathematics and Natural Science Knowledge</t>
  </si>
  <si>
    <t>Engineering Foundation Knowledge</t>
  </si>
  <si>
    <t>Disciplines Foundation Knowledge</t>
  </si>
  <si>
    <t>Professional Knowledge</t>
  </si>
  <si>
    <t>Capacity with the Acquisition and Application of Knowledge</t>
  </si>
  <si>
    <t xml:space="preserve">Capability with Strong Engineering Practice </t>
  </si>
  <si>
    <t>Capacity with a Certain Exchanges and Cooperation and Organizational Management</t>
  </si>
  <si>
    <t>Innovation Capability</t>
  </si>
  <si>
    <t>Ideological and Moral Qualities</t>
  </si>
  <si>
    <t>Professional  Qualities</t>
  </si>
  <si>
    <t>Physiological  qualities</t>
  </si>
  <si>
    <t>Psychological Qualities</t>
  </si>
  <si>
    <t>Scientific and Cultural Qualities</t>
  </si>
  <si>
    <t>工程基础知识</t>
  </si>
  <si>
    <t>数学与自然科学知识</t>
  </si>
  <si>
    <t>学科专业基础知识</t>
  </si>
  <si>
    <t>专业知识</t>
  </si>
  <si>
    <t>“自然科学拓展及工程技术拓展”课程群</t>
  </si>
  <si>
    <r>
      <t>除</t>
    </r>
    <r>
      <rPr>
        <sz val="9"/>
        <color indexed="8"/>
        <rFont val="Times New Roman"/>
        <family val="1"/>
      </rPr>
      <t>“</t>
    </r>
    <r>
      <rPr>
        <sz val="9"/>
        <color indexed="8"/>
        <rFont val="仿宋_GB2312"/>
        <family val="3"/>
      </rPr>
      <t>自然科学及工程技术类</t>
    </r>
    <r>
      <rPr>
        <sz val="9"/>
        <color indexed="8"/>
        <rFont val="Times New Roman"/>
        <family val="1"/>
      </rPr>
      <t>”</t>
    </r>
    <r>
      <rPr>
        <sz val="9"/>
        <color indexed="8"/>
        <rFont val="仿宋_GB2312"/>
        <family val="3"/>
      </rPr>
      <t>之外的课程群</t>
    </r>
  </si>
  <si>
    <r>
      <t>大学生职业发展与就业指</t>
    </r>
    <r>
      <rPr>
        <sz val="9"/>
        <rFont val="仿宋_GB2312"/>
        <family val="3"/>
      </rPr>
      <t>导</t>
    </r>
    <r>
      <rPr>
        <sz val="9"/>
        <rFont val="Times New Roman"/>
        <family val="1"/>
      </rPr>
      <t>1-2
Career planning and guidance for college students practice1-2</t>
    </r>
  </si>
  <si>
    <t>周或学时</t>
  </si>
  <si>
    <t>按学期分配（周或周学时）</t>
  </si>
  <si>
    <t>03333043</t>
  </si>
  <si>
    <r>
      <t>建筑设备及其自动化系统</t>
    </r>
    <r>
      <rPr>
        <sz val="9"/>
        <color indexed="10"/>
        <rFont val="Times New Roman"/>
        <family val="1"/>
      </rPr>
      <t xml:space="preserve">                       Building   equipment &amp; its automatization</t>
    </r>
  </si>
  <si>
    <t>31215092</t>
  </si>
  <si>
    <r>
      <t>专业英语</t>
    </r>
    <r>
      <rPr>
        <sz val="9"/>
        <color indexed="10"/>
        <rFont val="Times New Roman"/>
        <family val="1"/>
      </rPr>
      <t xml:space="preserve">                               Specialty English </t>
    </r>
  </si>
  <si>
    <r>
      <t>建筑物信息设施系统与公共安全技术</t>
    </r>
    <r>
      <rPr>
        <sz val="9"/>
        <color indexed="10"/>
        <rFont val="Times New Roman"/>
        <family val="1"/>
      </rPr>
      <t xml:space="preserve">      
Building facilities information system &amp; public safety technology</t>
    </r>
  </si>
  <si>
    <t>03331054</t>
  </si>
  <si>
    <t>计算机网络与通讯      
Computer Network and Communication</t>
  </si>
  <si>
    <r>
      <t>建筑电气控制与可编程控制器</t>
    </r>
    <r>
      <rPr>
        <sz val="9"/>
        <color indexed="10"/>
        <rFont val="Times New Roman"/>
        <family val="1"/>
      </rPr>
      <t xml:space="preserve">
Building  Electric equipment Control and PLC</t>
    </r>
  </si>
  <si>
    <t>建筑设备及其自动化系统  40/2.5</t>
  </si>
  <si>
    <t>工业标准与安全规范 8/0.5</t>
  </si>
  <si>
    <t>建筑节能与智能系统集成 32/2</t>
  </si>
  <si>
    <t xml:space="preserve">大学生职业发展与就业指导2 16/1 </t>
  </si>
  <si>
    <t>形势与政策 16/1</t>
  </si>
  <si>
    <t>计算机网络与通信 32/2</t>
  </si>
  <si>
    <t>建筑物信息设施系统与公共安全技术 48/3</t>
  </si>
  <si>
    <t>拓展复合层次课程至少选修学分合计</t>
  </si>
  <si>
    <t>03234027</t>
  </si>
  <si>
    <r>
      <t>单片机原理及应用</t>
    </r>
    <r>
      <rPr>
        <sz val="9"/>
        <color indexed="10"/>
        <rFont val="Times New Roman"/>
        <family val="1"/>
      </rPr>
      <t xml:space="preserve">                    Single-Chip Microcomputer principles and Applications</t>
    </r>
  </si>
  <si>
    <r>
      <t>1．学制：实行弹性学制，本科基本学制一般为2年，最长不超过4年。
2．授予学位：</t>
    </r>
    <r>
      <rPr>
        <u val="single"/>
        <sz val="10"/>
        <rFont val="宋体"/>
        <family val="0"/>
      </rPr>
      <t>工</t>
    </r>
    <r>
      <rPr>
        <sz val="10"/>
        <rFont val="宋体"/>
        <family val="0"/>
      </rPr>
      <t xml:space="preserve">学学士学位
3．本专业毕业最低学分要求： 81.5 
</t>
    </r>
  </si>
  <si>
    <t xml:space="preserve">单片机原理及应用   40/2.5    </t>
  </si>
  <si>
    <r>
      <t>备注：
1、毕业最低总学分为</t>
    </r>
    <r>
      <rPr>
        <sz val="12"/>
        <rFont val="宋体"/>
        <family val="0"/>
      </rPr>
      <t>81.5</t>
    </r>
    <r>
      <rPr>
        <sz val="12"/>
        <rFont val="宋体"/>
        <family val="0"/>
      </rPr>
      <t xml:space="preserve">学分；同时要求完成所有必修、必选的课程和规定的实践环节。
2、选修课可依据自身情况安排，可不按本表推荐的学期选修。
</t>
    </r>
  </si>
  <si>
    <t>必修学分：13
建议选修：10  实践学分：6</t>
  </si>
  <si>
    <t>实践学分：8</t>
  </si>
  <si>
    <t>81.5       (8)</t>
  </si>
  <si>
    <r>
      <t>1</t>
    </r>
    <r>
      <rPr>
        <sz val="10"/>
        <rFont val="宋体"/>
        <family val="0"/>
      </rPr>
      <t>．</t>
    </r>
    <r>
      <rPr>
        <sz val="10"/>
        <rFont val="Times New Roman"/>
        <family val="1"/>
      </rPr>
      <t>Length of Schooling</t>
    </r>
    <r>
      <rPr>
        <sz val="10"/>
        <rFont val="宋体"/>
        <family val="0"/>
      </rPr>
      <t>：</t>
    </r>
    <r>
      <rPr>
        <sz val="10"/>
        <rFont val="Times New Roman"/>
        <family val="1"/>
      </rPr>
      <t>The length of schooling is flexible, generally it lasts four years. The students can graduate within 2, up to 4 years.</t>
    </r>
    <r>
      <rPr>
        <sz val="10"/>
        <rFont val="宋体"/>
        <family val="0"/>
      </rPr>
      <t xml:space="preserve">
</t>
    </r>
    <r>
      <rPr>
        <sz val="10"/>
        <rFont val="Times New Roman"/>
        <family val="1"/>
      </rPr>
      <t>2</t>
    </r>
    <r>
      <rPr>
        <sz val="10"/>
        <rFont val="宋体"/>
        <family val="0"/>
      </rPr>
      <t>．</t>
    </r>
    <r>
      <rPr>
        <sz val="10"/>
        <rFont val="Times New Roman"/>
        <family val="1"/>
      </rPr>
      <t>Degree Conferred</t>
    </r>
    <r>
      <rPr>
        <sz val="10"/>
        <rFont val="宋体"/>
        <family val="0"/>
      </rPr>
      <t>：</t>
    </r>
    <r>
      <rPr>
        <sz val="10"/>
        <rFont val="Times New Roman"/>
        <family val="1"/>
      </rPr>
      <t xml:space="preserve">Bachelor’s degree in </t>
    </r>
    <r>
      <rPr>
        <u val="single"/>
        <sz val="10"/>
        <rFont val="Times New Roman"/>
        <family val="1"/>
      </rPr>
      <t>Engineering</t>
    </r>
    <r>
      <rPr>
        <sz val="10"/>
        <rFont val="宋体"/>
        <family val="0"/>
      </rPr>
      <t xml:space="preserve">
</t>
    </r>
    <r>
      <rPr>
        <sz val="10"/>
        <rFont val="Times New Roman"/>
        <family val="1"/>
      </rPr>
      <t>3</t>
    </r>
    <r>
      <rPr>
        <sz val="10"/>
        <rFont val="宋体"/>
        <family val="0"/>
      </rPr>
      <t>．</t>
    </r>
    <r>
      <rPr>
        <sz val="10"/>
        <rFont val="Times New Roman"/>
        <family val="1"/>
      </rPr>
      <t>The Minimum Graduation Credits</t>
    </r>
    <r>
      <rPr>
        <sz val="10"/>
        <rFont val="宋体"/>
        <family val="0"/>
      </rPr>
      <t>：</t>
    </r>
    <r>
      <rPr>
        <sz val="10"/>
        <rFont val="Times New Roman"/>
        <family val="1"/>
      </rPr>
      <t xml:space="preserve">81.5    
</t>
    </r>
  </si>
  <si>
    <t>03333041</t>
  </si>
  <si>
    <t>58  (29)</t>
  </si>
  <si>
    <r>
      <t>16</t>
    </r>
    <r>
      <rPr>
        <sz val="9"/>
        <color indexed="8"/>
        <rFont val="仿宋_GB2312"/>
        <family val="3"/>
      </rPr>
      <t>周</t>
    </r>
  </si>
  <si>
    <r>
      <t>16</t>
    </r>
    <r>
      <rPr>
        <sz val="9"/>
        <color indexed="8"/>
        <rFont val="仿宋_GB2312"/>
        <family val="3"/>
      </rPr>
      <t>周</t>
    </r>
  </si>
  <si>
    <t>必修学分：20
建议选修：9    实践学分：0</t>
  </si>
  <si>
    <t>必修学分：4
建议选修：9.5   实践学分：2</t>
  </si>
  <si>
    <t>73.5   (15.5)</t>
  </si>
  <si>
    <t>03333039</t>
  </si>
  <si>
    <t>Automatic control theory,  Building equipment and its automation systems, Descriptive Geometry and Architectural Drawing, Construction Electric Power Distribution System and Electrical Security, Building detection technology and instrumentation control systems</t>
  </si>
  <si>
    <t>自动控制原理、建筑设备及其自动化系统、画法几何与建筑制图、建筑供配电系统与电气安全、楼宇检测技术与仪表控制系统</t>
  </si>
  <si>
    <r>
      <t>智能建筑环境学</t>
    </r>
    <r>
      <rPr>
        <sz val="9"/>
        <color indexed="10"/>
        <rFont val="Times New Roman"/>
        <family val="1"/>
      </rPr>
      <t xml:space="preserve">                    intelligent Building  environment</t>
    </r>
  </si>
  <si>
    <t>03333044</t>
  </si>
  <si>
    <t>03134028-03134029</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</si>
</sst>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mmm/yyyy"/>
    <numFmt numFmtId="185" formatCode="0.0_ "/>
    <numFmt numFmtId="186" formatCode="0.00_ "/>
    <numFmt numFmtId="187" formatCode="&quot;是&quot;;&quot;是&quot;;&quot;否&quot;"/>
    <numFmt numFmtId="188" formatCode="&quot;真&quot;;&quot;真&quot;;&quot;假&quot;"/>
    <numFmt numFmtId="189" formatCode="&quot;开&quot;;&quot;开&quot;;&quot;关&quot;"/>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00_);[Red]\(0.00\)"/>
    <numFmt numFmtId="196" formatCode="0_);[Red]\(0\)"/>
    <numFmt numFmtId="197" formatCode="0.0_);[Red]\(0.0\)"/>
    <numFmt numFmtId="198" formatCode="0.0%"/>
    <numFmt numFmtId="199" formatCode="0.0000"/>
    <numFmt numFmtId="200" formatCode="#,##0.00_ "/>
    <numFmt numFmtId="201" formatCode="#,##0_ "/>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Red]0"/>
    <numFmt numFmtId="209" formatCode="0.000"/>
    <numFmt numFmtId="210" formatCode="0.0"/>
    <numFmt numFmtId="211" formatCode="000000"/>
    <numFmt numFmtId="212" formatCode="0.00000"/>
    <numFmt numFmtId="213" formatCode="0.000000"/>
    <numFmt numFmtId="214" formatCode="0.0000_);[Red]\(0.0000\)"/>
    <numFmt numFmtId="215" formatCode="0_ ;[Red]\-0\ "/>
    <numFmt numFmtId="216" formatCode="[$-F800]dddd\,\ mmmm\ dd\,\ yyyy"/>
    <numFmt numFmtId="217" formatCode="[$-804]yyyy&quot;年&quot;m&quot;月&quot;d&quot;日&quot;dddd"/>
    <numFmt numFmtId="218" formatCode="[$-804]yyyy&quot;年&quot;m&quot;月&quot;d&quot;日&quot;\ dddd"/>
    <numFmt numFmtId="219" formatCode="[$-409]h:mm:ss\ AM/PM;@"/>
    <numFmt numFmtId="220" formatCode="0.0000_ "/>
    <numFmt numFmtId="221" formatCode="_ &quot;￥&quot;* #,##0.00_ ;_ &quot;￥&quot;* \-#,##0.00_ ;_ &quot;￥&quot;* \-??_ ;_ @_ "/>
    <numFmt numFmtId="222" formatCode="_ &quot;￥&quot;* #,##0_ ;_ &quot;￥&quot;* \-#,##0_ ;_ &quot;￥&quot;* \-_ ;_ @_ "/>
    <numFmt numFmtId="223" formatCode="000"/>
    <numFmt numFmtId="224" formatCode="yyyy&quot;年&quot;m&quot;月&quot;d&quot;日&quot;;@"/>
    <numFmt numFmtId="225" formatCode="\$#,##0.00;\(\$#,##0.00\)"/>
    <numFmt numFmtId="226" formatCode="\$#,##0;\(\$#,##0\)"/>
    <numFmt numFmtId="227" formatCode="#,##0;\(#,##0\)"/>
    <numFmt numFmtId="228" formatCode="yy\.mm\.dd"/>
    <numFmt numFmtId="229" formatCode="#,##0.0_);\(#,##0.0\)"/>
    <numFmt numFmtId="230" formatCode="&quot;$&quot;\ #,##0_-;[Red]&quot;$&quot;\ #,##0\-"/>
    <numFmt numFmtId="231" formatCode="&quot;$&quot;\ #,##0.00_-;[Red]&quot;$&quot;\ #,##0.00\-"/>
    <numFmt numFmtId="232" formatCode="_-&quot;$&quot;\ * #,##0_-;_-&quot;$&quot;\ * #,##0\-;_-&quot;$&quot;\ * &quot;-&quot;_-;_-@_-"/>
    <numFmt numFmtId="233" formatCode="_-&quot;$&quot;\ * #,##0.00_-;_-&quot;$&quot;\ * #,##0.00\-;_-&quot;$&quot;\ * &quot;-&quot;??_-;_-@_-"/>
  </numFmts>
  <fonts count="89">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0"/>
      <name val="Times New Roman"/>
      <family val="1"/>
    </font>
    <font>
      <b/>
      <sz val="14"/>
      <name val="黑体"/>
      <family val="0"/>
    </font>
    <font>
      <sz val="9"/>
      <name val="仿宋_GB2312"/>
      <family val="3"/>
    </font>
    <font>
      <sz val="9"/>
      <name val="黑体"/>
      <family val="0"/>
    </font>
    <font>
      <sz val="8"/>
      <name val="Times New Roman"/>
      <family val="1"/>
    </font>
    <font>
      <sz val="8"/>
      <name val="宋体"/>
      <family val="0"/>
    </font>
    <font>
      <b/>
      <sz val="12"/>
      <name val="Times New Roman"/>
      <family val="1"/>
    </font>
    <font>
      <sz val="12"/>
      <name val="Times New Roman"/>
      <family val="1"/>
    </font>
    <font>
      <b/>
      <sz val="11"/>
      <name val="黑体"/>
      <family val="0"/>
    </font>
    <font>
      <sz val="14"/>
      <name val="Times New Roman"/>
      <family val="1"/>
    </font>
    <font>
      <b/>
      <sz val="10"/>
      <name val="Times New Roman"/>
      <family val="1"/>
    </font>
    <font>
      <sz val="10"/>
      <color indexed="8"/>
      <name val="Times New Roman"/>
      <family val="1"/>
    </font>
    <font>
      <sz val="9"/>
      <color indexed="8"/>
      <name val="仿宋_GB2312"/>
      <family val="3"/>
    </font>
    <font>
      <sz val="9"/>
      <color indexed="8"/>
      <name val="Times New Roman"/>
      <family val="1"/>
    </font>
    <font>
      <b/>
      <sz val="14"/>
      <color indexed="8"/>
      <name val="黑体"/>
      <family val="0"/>
    </font>
    <font>
      <b/>
      <sz val="14"/>
      <name val="Times New Roman"/>
      <family val="1"/>
    </font>
    <font>
      <sz val="12"/>
      <color indexed="8"/>
      <name val="宋体"/>
      <family val="0"/>
    </font>
    <font>
      <sz val="12"/>
      <color indexed="8"/>
      <name val="仿宋_GB2312"/>
      <family val="3"/>
    </font>
    <font>
      <sz val="9"/>
      <color indexed="8"/>
      <name val="宋体"/>
      <family val="0"/>
    </font>
    <font>
      <sz val="10"/>
      <color indexed="8"/>
      <name val="宋体"/>
      <family val="0"/>
    </font>
    <font>
      <b/>
      <sz val="14"/>
      <name val="宋体"/>
      <family val="0"/>
    </font>
    <font>
      <sz val="9"/>
      <name val="Times New Roman"/>
      <family val="1"/>
    </font>
    <font>
      <sz val="10.5"/>
      <name val="宋体"/>
      <family val="0"/>
    </font>
    <font>
      <sz val="7.5"/>
      <name val="宋体"/>
      <family val="0"/>
    </font>
    <font>
      <b/>
      <sz val="12"/>
      <name val="宋体"/>
      <family val="0"/>
    </font>
    <font>
      <sz val="8"/>
      <color indexed="8"/>
      <name val="Times New Roman"/>
      <family val="1"/>
    </font>
    <font>
      <sz val="10"/>
      <color indexed="8"/>
      <name val="黑体"/>
      <family val="0"/>
    </font>
    <font>
      <sz val="9"/>
      <color indexed="10"/>
      <name val="仿宋_GB2312"/>
      <family val="3"/>
    </font>
    <font>
      <sz val="9"/>
      <color indexed="10"/>
      <name val="Times New Roman"/>
      <family val="1"/>
    </font>
    <font>
      <sz val="22"/>
      <name val="宋体"/>
      <family val="0"/>
    </font>
    <font>
      <sz val="10.5"/>
      <name val="Times New Roman"/>
      <family val="1"/>
    </font>
    <font>
      <sz val="10"/>
      <name val="Helv"/>
      <family val="2"/>
    </font>
    <font>
      <sz val="10"/>
      <name val="Geneva"/>
      <family val="2"/>
    </font>
    <font>
      <sz val="10"/>
      <name val="Arial"/>
      <family val="2"/>
    </font>
    <font>
      <sz val="11"/>
      <color indexed="8"/>
      <name val="宋体"/>
      <family val="0"/>
    </font>
    <font>
      <sz val="11"/>
      <color indexed="9"/>
      <name val="宋体"/>
      <family val="0"/>
    </font>
    <font>
      <sz val="12"/>
      <color indexed="9"/>
      <name val="宋体"/>
      <family val="0"/>
    </font>
    <font>
      <b/>
      <sz val="10"/>
      <name val="MS Sans Serif"/>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4"/>
      <name val="楷体"/>
      <family val="3"/>
    </font>
    <font>
      <b/>
      <sz val="18"/>
      <color indexed="62"/>
      <name val="宋体"/>
      <family val="0"/>
    </font>
    <font>
      <sz val="10"/>
      <name val="楷体"/>
      <family val="3"/>
    </font>
    <font>
      <sz val="11"/>
      <color indexed="20"/>
      <name val="宋体"/>
      <family val="0"/>
    </font>
    <font>
      <sz val="12"/>
      <color indexed="16"/>
      <name val="宋体"/>
      <family val="0"/>
    </font>
    <font>
      <b/>
      <sz val="9"/>
      <name val="Arial"/>
      <family val="2"/>
    </font>
    <font>
      <b/>
      <sz val="10"/>
      <name val="Arial"/>
      <family val="2"/>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b/>
      <sz val="10"/>
      <color indexed="10"/>
      <name val="Arial"/>
      <family val="2"/>
    </font>
    <font>
      <b/>
      <sz val="10"/>
      <color indexed="8"/>
      <name val="Arial"/>
      <family val="2"/>
    </font>
    <font>
      <b/>
      <sz val="14"/>
      <color indexed="8"/>
      <name val="Times New Roman"/>
      <family val="1"/>
    </font>
    <font>
      <sz val="12"/>
      <color indexed="8"/>
      <name val="Times New Roman"/>
      <family val="1"/>
    </font>
    <font>
      <sz val="10"/>
      <color indexed="10"/>
      <name val="Times New Roman"/>
      <family val="1"/>
    </font>
    <font>
      <sz val="12"/>
      <color indexed="10"/>
      <name val="Times New Roman"/>
      <family val="1"/>
    </font>
    <font>
      <sz val="9"/>
      <color indexed="10"/>
      <name val="宋体"/>
      <family val="0"/>
    </font>
    <font>
      <u val="single"/>
      <sz val="10"/>
      <name val="宋体"/>
      <family val="0"/>
    </font>
    <font>
      <u val="single"/>
      <sz val="10"/>
      <name val="Times New Roman"/>
      <family val="1"/>
    </font>
    <font>
      <sz val="8"/>
      <color indexed="8"/>
      <name val="宋体"/>
      <family val="0"/>
    </font>
    <font>
      <sz val="10"/>
      <color indexed="10"/>
      <name val="宋体"/>
      <family val="0"/>
    </font>
    <font>
      <sz val="12"/>
      <color indexed="10"/>
      <name val="宋体"/>
      <family val="0"/>
    </font>
    <font>
      <sz val="10.5"/>
      <color indexed="10"/>
      <name val="宋体"/>
      <family val="0"/>
    </font>
    <font>
      <sz val="10.5"/>
      <color indexed="1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61"/>
        <bgColor indexed="64"/>
      </patternFill>
    </fill>
  </fills>
  <borders count="7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hair"/>
      <top style="hair"/>
      <bottom style="hair"/>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thin"/>
      <right style="double"/>
      <top style="thin"/>
      <bottom style="thin"/>
    </border>
    <border>
      <left style="double"/>
      <right style="thin"/>
      <top style="thin"/>
      <bottom style="thin"/>
    </border>
    <border>
      <left>
        <color indexed="63"/>
      </left>
      <right style="thin"/>
      <top style="thin"/>
      <bottom>
        <color indexed="63"/>
      </bottom>
    </border>
    <border>
      <left style="medium"/>
      <right style="thin"/>
      <top style="thin"/>
      <bottom style="thin"/>
    </border>
    <border>
      <left style="hair"/>
      <right style="thin"/>
      <top style="thin"/>
      <bottom style="thin"/>
    </border>
    <border>
      <left style="thin"/>
      <right style="medium"/>
      <top>
        <color indexed="63"/>
      </top>
      <bottom style="hair"/>
    </border>
    <border>
      <left style="thin"/>
      <right style="double"/>
      <top style="thin"/>
      <bottom style="medium"/>
    </border>
    <border>
      <left>
        <color indexed="63"/>
      </left>
      <right style="thin"/>
      <top style="thin"/>
      <bottom style="medium"/>
    </border>
    <border>
      <left style="thin"/>
      <right style="medium"/>
      <top style="thin"/>
      <bottom>
        <color indexed="63"/>
      </bottom>
    </border>
    <border>
      <left style="thin"/>
      <right>
        <color indexed="63"/>
      </right>
      <top style="thin"/>
      <bottom style="thin"/>
    </border>
    <border>
      <left style="hair"/>
      <right>
        <color indexed="63"/>
      </right>
      <top style="hair"/>
      <bottom>
        <color indexed="63"/>
      </bottom>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double"/>
      <top style="medium"/>
      <bottom style="thin"/>
    </border>
    <border>
      <left style="thin"/>
      <right style="medium"/>
      <top style="medium"/>
      <bottom style="thin"/>
    </border>
    <border>
      <left>
        <color indexed="63"/>
      </left>
      <right style="thin"/>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color indexed="63"/>
      </right>
      <top style="thin"/>
      <bottom style="medium"/>
    </border>
    <border>
      <left style="thin"/>
      <right style="double"/>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hair"/>
      <top style="thin"/>
      <bottom>
        <color indexed="63"/>
      </bottom>
    </border>
    <border>
      <left>
        <color indexed="63"/>
      </left>
      <right style="hair"/>
      <top>
        <color indexed="63"/>
      </top>
      <bottom>
        <color indexed="63"/>
      </bottom>
    </border>
    <border>
      <left style="medium"/>
      <right style="thin"/>
      <top style="thin"/>
      <bottom>
        <color indexed="63"/>
      </bottom>
    </border>
    <border>
      <left style="medium"/>
      <right>
        <color indexed="63"/>
      </right>
      <top style="thin"/>
      <bottom style="medium"/>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17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36" fillId="0" borderId="0">
      <alignment/>
      <protection/>
    </xf>
    <xf numFmtId="0" fontId="37" fillId="0" borderId="0">
      <alignment/>
      <protection/>
    </xf>
    <xf numFmtId="49" fontId="38" fillId="0" borderId="0" applyFont="0" applyFill="0" applyBorder="0" applyAlignment="0" applyProtection="0"/>
    <xf numFmtId="0" fontId="36" fillId="0" borderId="0">
      <alignment/>
      <protection/>
    </xf>
    <xf numFmtId="0" fontId="12" fillId="0" borderId="0">
      <alignment/>
      <protection/>
    </xf>
    <xf numFmtId="0" fontId="37" fillId="0" borderId="0">
      <alignment/>
      <protection/>
    </xf>
    <xf numFmtId="0" fontId="12" fillId="0" borderId="0">
      <alignment/>
      <protection/>
    </xf>
    <xf numFmtId="0" fontId="36" fillId="0" borderId="0">
      <alignment/>
      <protection/>
    </xf>
    <xf numFmtId="0" fontId="12"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6" fillId="0" borderId="0">
      <alignment/>
      <protection locked="0"/>
    </xf>
    <xf numFmtId="0" fontId="4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41" fillId="21" borderId="0" applyNumberFormat="0" applyBorder="0" applyAlignment="0" applyProtection="0"/>
    <xf numFmtId="0" fontId="41" fillId="16"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21" fillId="25" borderId="0" applyNumberFormat="0" applyBorder="0" applyAlignment="0" applyProtection="0"/>
    <xf numFmtId="0" fontId="21" fillId="17" borderId="0" applyNumberFormat="0" applyBorder="0" applyAlignment="0" applyProtection="0"/>
    <xf numFmtId="0" fontId="41" fillId="18" borderId="0" applyNumberFormat="0" applyBorder="0" applyAlignment="0" applyProtection="0"/>
    <xf numFmtId="0" fontId="41" fillId="26" borderId="0" applyNumberFormat="0" applyBorder="0" applyAlignment="0" applyProtection="0"/>
    <xf numFmtId="0" fontId="21" fillId="20" borderId="0" applyNumberFormat="0" applyBorder="0" applyAlignment="0" applyProtection="0"/>
    <xf numFmtId="0" fontId="21" fillId="27" borderId="0" applyNumberFormat="0" applyBorder="0" applyAlignment="0" applyProtection="0"/>
    <xf numFmtId="0" fontId="41" fillId="27" borderId="0" applyNumberFormat="0" applyBorder="0" applyAlignment="0" applyProtection="0"/>
    <xf numFmtId="0" fontId="9" fillId="0" borderId="0">
      <alignment horizontal="center" wrapText="1"/>
      <protection locked="0"/>
    </xf>
    <xf numFmtId="41" fontId="38" fillId="0" borderId="0" applyFont="0" applyFill="0" applyBorder="0" applyAlignment="0" applyProtection="0"/>
    <xf numFmtId="227" fontId="5" fillId="0" borderId="0">
      <alignment/>
      <protection/>
    </xf>
    <xf numFmtId="43" fontId="38" fillId="0" borderId="0" applyFont="0" applyFill="0" applyBorder="0" applyAlignment="0" applyProtection="0"/>
    <xf numFmtId="232" fontId="38" fillId="0" borderId="0" applyFont="0" applyFill="0" applyBorder="0" applyAlignment="0" applyProtection="0"/>
    <xf numFmtId="233" fontId="38" fillId="0" borderId="0" applyFont="0" applyFill="0" applyBorder="0" applyAlignment="0" applyProtection="0"/>
    <xf numFmtId="225" fontId="5" fillId="0" borderId="0">
      <alignment/>
      <protection/>
    </xf>
    <xf numFmtId="15" fontId="43" fillId="0" borderId="0">
      <alignment/>
      <protection/>
    </xf>
    <xf numFmtId="226" fontId="5" fillId="0" borderId="0">
      <alignment/>
      <protection/>
    </xf>
    <xf numFmtId="38" fontId="44" fillId="28" borderId="0" applyNumberFormat="0" applyBorder="0" applyAlignment="0" applyProtection="0"/>
    <xf numFmtId="0" fontId="45" fillId="0" borderId="1" applyNumberFormat="0" applyAlignment="0" applyProtection="0"/>
    <xf numFmtId="0" fontId="45" fillId="0" borderId="2">
      <alignment horizontal="left" vertical="center"/>
      <protection/>
    </xf>
    <xf numFmtId="10" fontId="44" fillId="29" borderId="3" applyNumberFormat="0" applyBorder="0" applyAlignment="0" applyProtection="0"/>
    <xf numFmtId="229" fontId="46" fillId="30" borderId="0">
      <alignment/>
      <protection/>
    </xf>
    <xf numFmtId="229" fontId="47" fillId="31" borderId="0">
      <alignment/>
      <protection/>
    </xf>
    <xf numFmtId="38" fontId="43" fillId="0" borderId="0" applyFont="0" applyFill="0" applyBorder="0" applyAlignment="0" applyProtection="0"/>
    <xf numFmtId="40" fontId="43" fillId="0" borderId="0" applyFont="0" applyFill="0" applyBorder="0" applyAlignment="0" applyProtection="0"/>
    <xf numFmtId="232" fontId="38" fillId="0" borderId="0" applyFont="0" applyFill="0" applyBorder="0" applyAlignment="0" applyProtection="0"/>
    <xf numFmtId="0" fontId="38" fillId="0" borderId="0" applyFont="0" applyFill="0" applyBorder="0" applyAlignment="0" applyProtection="0"/>
    <xf numFmtId="203" fontId="43" fillId="0" borderId="0" applyFont="0" applyFill="0" applyBorder="0" applyAlignment="0" applyProtection="0"/>
    <xf numFmtId="205" fontId="43" fillId="0" borderId="0" applyFont="0" applyFill="0" applyBorder="0" applyAlignment="0" applyProtection="0"/>
    <xf numFmtId="231" fontId="38" fillId="0" borderId="0" applyFont="0" applyFill="0" applyBorder="0" applyAlignment="0" applyProtection="0"/>
    <xf numFmtId="232" fontId="38" fillId="0" borderId="0" applyFont="0" applyFill="0" applyBorder="0" applyAlignment="0" applyProtection="0"/>
    <xf numFmtId="0" fontId="5" fillId="0" borderId="0">
      <alignment/>
      <protection/>
    </xf>
    <xf numFmtId="37" fontId="48" fillId="0" borderId="0">
      <alignment/>
      <protection/>
    </xf>
    <xf numFmtId="230" fontId="38" fillId="0" borderId="0">
      <alignment/>
      <protection/>
    </xf>
    <xf numFmtId="0" fontId="36" fillId="0" borderId="0">
      <alignment/>
      <protection/>
    </xf>
    <xf numFmtId="0" fontId="38" fillId="0" borderId="0">
      <alignment/>
      <protection/>
    </xf>
    <xf numFmtId="14" fontId="9" fillId="0" borderId="0">
      <alignment horizontal="center" wrapText="1"/>
      <protection locked="0"/>
    </xf>
    <xf numFmtId="10" fontId="38" fillId="0" borderId="0" applyFont="0" applyFill="0" applyBorder="0" applyAlignment="0" applyProtection="0"/>
    <xf numFmtId="9" fontId="36" fillId="0" borderId="0" applyFont="0" applyFill="0" applyBorder="0" applyAlignment="0" applyProtection="0"/>
    <xf numFmtId="13" fontId="38" fillId="0" borderId="0" applyFont="0" applyFill="0" applyProtection="0">
      <alignment/>
    </xf>
    <xf numFmtId="0" fontId="43" fillId="0" borderId="0" applyNumberFormat="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0" fontId="42" fillId="0" borderId="4">
      <alignment horizontal="center"/>
      <protection/>
    </xf>
    <xf numFmtId="3" fontId="43" fillId="0" borderId="0" applyFont="0" applyFill="0" applyBorder="0" applyAlignment="0" applyProtection="0"/>
    <xf numFmtId="0" fontId="43" fillId="32" borderId="0" applyNumberFormat="0" applyFont="0" applyBorder="0" applyAlignment="0" applyProtection="0"/>
    <xf numFmtId="0" fontId="50" fillId="33" borderId="5">
      <alignment/>
      <protection locked="0"/>
    </xf>
    <xf numFmtId="0" fontId="51" fillId="0" borderId="0">
      <alignment/>
      <protection/>
    </xf>
    <xf numFmtId="0" fontId="50" fillId="33" borderId="5">
      <alignment/>
      <protection locked="0"/>
    </xf>
    <xf numFmtId="0" fontId="50" fillId="33" borderId="5">
      <alignment/>
      <protection locked="0"/>
    </xf>
    <xf numFmtId="9" fontId="0" fillId="0" borderId="0" applyFont="0" applyFill="0" applyBorder="0" applyAlignment="0" applyProtection="0"/>
    <xf numFmtId="207" fontId="38" fillId="0" borderId="0" applyFont="0" applyFill="0" applyBorder="0" applyAlignment="0" applyProtection="0"/>
    <xf numFmtId="206" fontId="38" fillId="0" borderId="0" applyFont="0" applyFill="0" applyBorder="0" applyAlignment="0" applyProtection="0"/>
    <xf numFmtId="0" fontId="38" fillId="0" borderId="6" applyNumberFormat="0" applyFill="0" applyProtection="0">
      <alignment horizontal="right"/>
    </xf>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6" applyNumberFormat="0" applyFill="0" applyProtection="0">
      <alignment horizontal="center"/>
    </xf>
    <xf numFmtId="0" fontId="57" fillId="0" borderId="0" applyNumberFormat="0" applyFill="0" applyBorder="0" applyAlignment="0" applyProtection="0"/>
    <xf numFmtId="0" fontId="58" fillId="0" borderId="10" applyNumberFormat="0" applyFill="0" applyProtection="0">
      <alignment horizontal="center"/>
    </xf>
    <xf numFmtId="0" fontId="59" fillId="3" borderId="0" applyNumberFormat="0" applyBorder="0" applyAlignment="0" applyProtection="0"/>
    <xf numFmtId="0" fontId="60"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61" fillId="0" borderId="0" applyNumberFormat="0" applyFill="0" applyBorder="0" applyAlignment="0" applyProtection="0"/>
    <xf numFmtId="3" fontId="62" fillId="0" borderId="0" applyNumberFormat="0" applyFill="0" applyBorder="0" applyAlignment="0" applyProtection="0"/>
    <xf numFmtId="0" fontId="63" fillId="4" borderId="0" applyNumberFormat="0" applyBorder="0" applyAlignment="0" applyProtection="0"/>
    <xf numFmtId="0" fontId="64" fillId="23" borderId="0" applyNumberFormat="0" applyBorder="0" applyAlignment="0" applyProtection="0"/>
    <xf numFmtId="0" fontId="65" fillId="0" borderId="11"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6" fillId="28" borderId="12" applyNumberFormat="0" applyAlignment="0" applyProtection="0"/>
    <xf numFmtId="0" fontId="67" fillId="35" borderId="13" applyNumberFormat="0" applyAlignment="0" applyProtection="0"/>
    <xf numFmtId="0" fontId="68" fillId="0" borderId="0" applyNumberFormat="0" applyFill="0" applyBorder="0" applyAlignment="0" applyProtection="0"/>
    <xf numFmtId="0" fontId="58" fillId="0" borderId="10" applyNumberFormat="0" applyFill="0" applyProtection="0">
      <alignment horizontal="left"/>
    </xf>
    <xf numFmtId="0" fontId="69" fillId="0" borderId="0" applyNumberFormat="0" applyFill="0" applyBorder="0" applyAlignment="0" applyProtection="0"/>
    <xf numFmtId="0" fontId="70" fillId="0" borderId="14" applyNumberFormat="0" applyFill="0" applyAlignment="0" applyProtection="0"/>
    <xf numFmtId="0" fontId="0"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38" fillId="0" borderId="0" applyFont="0" applyFill="0" applyBorder="0" applyAlignment="0" applyProtection="0"/>
    <xf numFmtId="183" fontId="38"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42" borderId="0" applyNumberFormat="0" applyBorder="0" applyAlignment="0" applyProtection="0"/>
    <xf numFmtId="228" fontId="38" fillId="0" borderId="10" applyFill="0" applyProtection="0">
      <alignment horizontal="right"/>
    </xf>
    <xf numFmtId="0" fontId="38" fillId="0" borderId="6" applyNumberFormat="0" applyFill="0" applyProtection="0">
      <alignment horizontal="left"/>
    </xf>
    <xf numFmtId="0" fontId="72" fillId="43" borderId="0" applyNumberFormat="0" applyBorder="0" applyAlignment="0" applyProtection="0"/>
    <xf numFmtId="0" fontId="73" fillId="28" borderId="15" applyNumberFormat="0" applyAlignment="0" applyProtection="0"/>
    <xf numFmtId="0" fontId="74" fillId="7" borderId="12" applyNumberFormat="0" applyAlignment="0" applyProtection="0"/>
    <xf numFmtId="1" fontId="38" fillId="0" borderId="10" applyFill="0" applyProtection="0">
      <alignment horizontal="center"/>
    </xf>
    <xf numFmtId="0" fontId="36" fillId="0" borderId="0">
      <alignment/>
      <protection/>
    </xf>
    <xf numFmtId="0" fontId="3" fillId="0" borderId="0" applyNumberFormat="0" applyFill="0" applyBorder="0" applyAlignment="0" applyProtection="0"/>
    <xf numFmtId="0" fontId="43" fillId="0" borderId="0">
      <alignment/>
      <protection/>
    </xf>
    <xf numFmtId="183" fontId="38" fillId="0" borderId="0" applyFont="0" applyFill="0" applyBorder="0" applyAlignment="0" applyProtection="0"/>
    <xf numFmtId="181" fontId="38" fillId="0" borderId="0" applyFont="0" applyFill="0" applyBorder="0" applyAlignment="0" applyProtection="0"/>
    <xf numFmtId="0" fontId="0" fillId="29" borderId="16" applyNumberFormat="0" applyFont="0" applyAlignment="0" applyProtection="0"/>
  </cellStyleXfs>
  <cellXfs count="449">
    <xf numFmtId="0" fontId="0" fillId="0" borderId="0" xfId="0" applyAlignment="1">
      <alignment/>
    </xf>
    <xf numFmtId="0" fontId="0" fillId="0" borderId="0" xfId="0" applyAlignment="1">
      <alignment/>
    </xf>
    <xf numFmtId="0" fontId="1"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13" fillId="0" borderId="0" xfId="0" applyFont="1" applyAlignment="1">
      <alignment/>
    </xf>
    <xf numFmtId="0" fontId="10" fillId="0" borderId="0" xfId="0" applyFont="1" applyAlignment="1">
      <alignment/>
    </xf>
    <xf numFmtId="0" fontId="9" fillId="0" borderId="0" xfId="0" applyFont="1" applyAlignment="1">
      <alignment/>
    </xf>
    <xf numFmtId="0" fontId="17" fillId="0" borderId="3" xfId="0" applyFont="1" applyBorder="1" applyAlignment="1">
      <alignment vertical="center" wrapText="1"/>
    </xf>
    <xf numFmtId="0" fontId="18" fillId="0" borderId="3" xfId="0" applyFont="1" applyBorder="1" applyAlignment="1">
      <alignment horizontal="center" vertical="center"/>
    </xf>
    <xf numFmtId="0" fontId="21" fillId="0" borderId="0" xfId="0" applyFont="1" applyAlignment="1">
      <alignment/>
    </xf>
    <xf numFmtId="0" fontId="24" fillId="0" borderId="0" xfId="0" applyFont="1" applyAlignment="1">
      <alignment/>
    </xf>
    <xf numFmtId="0" fontId="18" fillId="0" borderId="17" xfId="0" applyNumberFormat="1" applyFont="1" applyBorder="1" applyAlignment="1">
      <alignment horizontal="center" vertical="center" shrinkToFit="1"/>
    </xf>
    <xf numFmtId="0" fontId="18" fillId="0" borderId="3" xfId="0" applyNumberFormat="1" applyFont="1" applyBorder="1" applyAlignment="1">
      <alignment horizontal="center" vertical="center" shrinkToFit="1"/>
    </xf>
    <xf numFmtId="0" fontId="11"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wrapText="1"/>
    </xf>
    <xf numFmtId="0" fontId="19" fillId="0" borderId="0" xfId="0" applyFont="1" applyAlignment="1">
      <alignment horizontal="justify"/>
    </xf>
    <xf numFmtId="0" fontId="4" fillId="0" borderId="0" xfId="0" applyFont="1" applyAlignment="1">
      <alignment/>
    </xf>
    <xf numFmtId="0" fontId="0" fillId="0" borderId="0" xfId="0" applyAlignment="1" applyProtection="1">
      <alignment vertical="center"/>
      <protection locked="0"/>
    </xf>
    <xf numFmtId="0" fontId="26" fillId="0" borderId="3" xfId="0" applyFont="1" applyFill="1" applyBorder="1" applyAlignment="1">
      <alignment horizontal="center" vertical="center" wrapText="1"/>
    </xf>
    <xf numFmtId="0" fontId="17" fillId="44" borderId="18" xfId="0" applyFont="1" applyFill="1" applyBorder="1" applyAlignment="1">
      <alignment horizontal="center"/>
    </xf>
    <xf numFmtId="0" fontId="14" fillId="0" borderId="0" xfId="0" applyFont="1" applyBorder="1" applyAlignment="1">
      <alignment horizontal="center" vertical="center" wrapText="1"/>
    </xf>
    <xf numFmtId="0" fontId="16" fillId="0" borderId="3" xfId="0" applyFont="1" applyBorder="1" applyAlignment="1">
      <alignment horizontal="center" vertical="center" wrapText="1"/>
    </xf>
    <xf numFmtId="0" fontId="29" fillId="0" borderId="0" xfId="0" applyFont="1" applyAlignment="1">
      <alignment horizontal="left"/>
    </xf>
    <xf numFmtId="0" fontId="31" fillId="0" borderId="3" xfId="0" applyFont="1" applyBorder="1" applyAlignment="1">
      <alignment horizontal="center" wrapText="1"/>
    </xf>
    <xf numFmtId="0" fontId="24" fillId="0" borderId="3" xfId="0" applyFont="1" applyBorder="1" applyAlignment="1">
      <alignment horizontal="center" vertical="center" wrapText="1"/>
    </xf>
    <xf numFmtId="0" fontId="29" fillId="0" borderId="0" xfId="0" applyFont="1" applyAlignment="1">
      <alignment/>
    </xf>
    <xf numFmtId="0" fontId="18" fillId="43" borderId="18" xfId="0" applyNumberFormat="1" applyFont="1" applyFill="1" applyBorder="1" applyAlignment="1">
      <alignment horizontal="center" vertical="center" shrinkToFit="1"/>
    </xf>
    <xf numFmtId="0" fontId="0" fillId="0" borderId="0" xfId="0" applyAlignment="1">
      <alignment horizontal="left" wrapText="1"/>
    </xf>
    <xf numFmtId="0" fontId="18" fillId="43" borderId="19" xfId="0" applyNumberFormat="1" applyFont="1" applyFill="1" applyBorder="1" applyAlignment="1">
      <alignment horizontal="center" vertical="center" shrinkToFit="1"/>
    </xf>
    <xf numFmtId="0" fontId="18" fillId="43" borderId="20" xfId="0" applyNumberFormat="1" applyFont="1" applyFill="1" applyBorder="1" applyAlignment="1">
      <alignment horizontal="center" vertical="center" shrinkToFit="1"/>
    </xf>
    <xf numFmtId="49" fontId="18" fillId="0" borderId="21" xfId="0" applyNumberFormat="1" applyFont="1" applyFill="1" applyBorder="1" applyAlignment="1">
      <alignment horizontal="center" vertical="center"/>
    </xf>
    <xf numFmtId="0" fontId="4" fillId="4" borderId="0" xfId="95" applyFont="1" applyFill="1">
      <alignment/>
      <protection/>
    </xf>
    <xf numFmtId="0" fontId="38" fillId="0" borderId="0" xfId="95">
      <alignment/>
      <protection/>
    </xf>
    <xf numFmtId="0" fontId="38" fillId="4" borderId="0" xfId="95" applyFill="1">
      <alignment/>
      <protection/>
    </xf>
    <xf numFmtId="0" fontId="38" fillId="43" borderId="22" xfId="95" applyFill="1" applyBorder="1">
      <alignment/>
      <protection/>
    </xf>
    <xf numFmtId="0" fontId="75" fillId="45" borderId="23" xfId="95" applyFont="1" applyFill="1" applyBorder="1" applyAlignment="1">
      <alignment horizontal="center"/>
      <protection/>
    </xf>
    <xf numFmtId="0" fontId="76" fillId="44" borderId="24" xfId="95" applyFont="1" applyFill="1" applyBorder="1" applyAlignment="1">
      <alignment horizontal="center"/>
      <protection/>
    </xf>
    <xf numFmtId="0" fontId="75" fillId="45" borderId="24" xfId="95" applyFont="1" applyFill="1" applyBorder="1" applyAlignment="1">
      <alignment horizontal="center"/>
      <protection/>
    </xf>
    <xf numFmtId="0" fontId="75" fillId="45" borderId="25" xfId="95" applyFont="1" applyFill="1" applyBorder="1" applyAlignment="1">
      <alignment horizontal="center"/>
      <protection/>
    </xf>
    <xf numFmtId="0" fontId="38" fillId="43" borderId="26" xfId="95" applyFill="1" applyBorder="1">
      <alignment/>
      <protection/>
    </xf>
    <xf numFmtId="0" fontId="38" fillId="43" borderId="18" xfId="95" applyFill="1" applyBorder="1">
      <alignment/>
      <protection/>
    </xf>
    <xf numFmtId="0" fontId="17" fillId="0" borderId="3" xfId="0" applyFont="1" applyBorder="1" applyAlignment="1">
      <alignment horizontal="center" vertical="center" wrapText="1"/>
    </xf>
    <xf numFmtId="0" fontId="17" fillId="0" borderId="0" xfId="0" applyFont="1" applyBorder="1" applyAlignment="1">
      <alignment vertical="center" textRotation="255"/>
    </xf>
    <xf numFmtId="0" fontId="17" fillId="0" borderId="0" xfId="0" applyFont="1" applyBorder="1" applyAlignment="1">
      <alignment vertical="center" textRotation="255" wrapText="1"/>
    </xf>
    <xf numFmtId="0" fontId="17" fillId="0" borderId="0" xfId="0" applyFont="1" applyBorder="1" applyAlignment="1">
      <alignment vertical="center"/>
    </xf>
    <xf numFmtId="0" fontId="22" fillId="0" borderId="0" xfId="0" applyFont="1" applyBorder="1" applyAlignment="1">
      <alignment vertical="center" textRotation="255" wrapText="1"/>
    </xf>
    <xf numFmtId="0" fontId="21" fillId="0" borderId="0" xfId="0" applyFont="1" applyBorder="1" applyAlignment="1">
      <alignment vertical="center" wrapText="1"/>
    </xf>
    <xf numFmtId="0" fontId="26" fillId="0" borderId="3" xfId="0" applyFont="1" applyFill="1" applyBorder="1" applyAlignment="1">
      <alignment horizontal="center" vertical="center"/>
    </xf>
    <xf numFmtId="0" fontId="17" fillId="0" borderId="3" xfId="0" applyFont="1" applyFill="1" applyBorder="1" applyAlignment="1">
      <alignment horizontal="left" vertical="center" wrapText="1"/>
    </xf>
    <xf numFmtId="0" fontId="26" fillId="0" borderId="27" xfId="0" applyFont="1" applyFill="1" applyBorder="1" applyAlignment="1">
      <alignment horizontal="center"/>
    </xf>
    <xf numFmtId="0" fontId="17" fillId="0" borderId="3" xfId="0" applyFont="1" applyFill="1" applyBorder="1" applyAlignment="1">
      <alignment vertical="center" wrapText="1"/>
    </xf>
    <xf numFmtId="0" fontId="18" fillId="0" borderId="3" xfId="0" applyFont="1" applyFill="1" applyBorder="1" applyAlignment="1">
      <alignment horizontal="center" vertical="center"/>
    </xf>
    <xf numFmtId="49" fontId="18" fillId="0" borderId="3" xfId="0" applyNumberFormat="1" applyFont="1" applyFill="1" applyBorder="1" applyAlignment="1">
      <alignment horizontal="center" vertical="center" wrapText="1"/>
    </xf>
    <xf numFmtId="14" fontId="26" fillId="46" borderId="27" xfId="0" applyNumberFormat="1" applyFont="1" applyFill="1" applyBorder="1" applyAlignment="1">
      <alignment horizontal="center" vertical="center"/>
    </xf>
    <xf numFmtId="0" fontId="21" fillId="0" borderId="27" xfId="0" applyFont="1" applyBorder="1" applyAlignment="1">
      <alignment/>
    </xf>
    <xf numFmtId="0" fontId="21" fillId="44" borderId="28" xfId="0" applyFont="1" applyFill="1" applyBorder="1" applyAlignment="1">
      <alignment/>
    </xf>
    <xf numFmtId="0" fontId="1" fillId="0" borderId="3" xfId="0" applyFont="1" applyBorder="1" applyAlignment="1">
      <alignment vertical="center" wrapText="1"/>
    </xf>
    <xf numFmtId="0" fontId="24" fillId="0" borderId="3" xfId="0" applyFont="1" applyBorder="1" applyAlignment="1">
      <alignment vertical="center" wrapText="1"/>
    </xf>
    <xf numFmtId="0" fontId="4" fillId="0" borderId="3" xfId="0" applyFont="1" applyBorder="1" applyAlignment="1">
      <alignment vertical="center" wrapText="1"/>
    </xf>
    <xf numFmtId="0" fontId="24" fillId="0" borderId="0" xfId="0" applyFont="1" applyBorder="1" applyAlignment="1">
      <alignment vertical="center" textRotation="255" wrapText="1"/>
    </xf>
    <xf numFmtId="0" fontId="4" fillId="0" borderId="0" xfId="0" applyFont="1" applyBorder="1" applyAlignment="1">
      <alignment vertical="center" wrapText="1"/>
    </xf>
    <xf numFmtId="0" fontId="18" fillId="43" borderId="3" xfId="0" applyNumberFormat="1" applyFont="1" applyFill="1" applyBorder="1" applyAlignment="1">
      <alignment horizontal="center" vertical="center" shrinkToFit="1"/>
    </xf>
    <xf numFmtId="0" fontId="18" fillId="44" borderId="18" xfId="0" applyNumberFormat="1" applyFont="1" applyFill="1" applyBorder="1" applyAlignment="1">
      <alignment horizontal="center" vertical="center" shrinkToFit="1"/>
    </xf>
    <xf numFmtId="0" fontId="0" fillId="0" borderId="0" xfId="0" applyFill="1" applyAlignment="1">
      <alignment/>
    </xf>
    <xf numFmtId="0" fontId="27" fillId="0" borderId="29" xfId="0" applyFont="1" applyFill="1" applyBorder="1" applyAlignment="1">
      <alignment horizontal="center" wrapText="1"/>
    </xf>
    <xf numFmtId="0" fontId="28" fillId="0" borderId="30" xfId="0" applyFont="1" applyFill="1" applyBorder="1" applyAlignment="1">
      <alignment horizontal="center" wrapText="1"/>
    </xf>
    <xf numFmtId="0" fontId="35" fillId="0" borderId="24" xfId="0" applyFont="1" applyFill="1" applyBorder="1" applyAlignment="1">
      <alignment horizontal="center" vertical="center" wrapText="1"/>
    </xf>
    <xf numFmtId="0" fontId="35" fillId="0" borderId="24" xfId="0" applyFont="1" applyFill="1" applyBorder="1" applyAlignment="1">
      <alignment horizontal="left" vertical="center" wrapText="1"/>
    </xf>
    <xf numFmtId="0" fontId="4" fillId="0" borderId="3" xfId="0" applyFont="1" applyBorder="1" applyAlignment="1">
      <alignment horizontal="center" vertical="center" wrapText="1"/>
    </xf>
    <xf numFmtId="198" fontId="4" fillId="0" borderId="3" xfId="0" applyNumberFormat="1" applyFont="1" applyBorder="1" applyAlignment="1">
      <alignment horizontal="center" vertical="center" wrapText="1"/>
    </xf>
    <xf numFmtId="0" fontId="18" fillId="43" borderId="17" xfId="0" applyNumberFormat="1" applyFont="1" applyFill="1" applyBorder="1" applyAlignment="1">
      <alignment horizontal="center" vertical="center" shrinkToFit="1"/>
    </xf>
    <xf numFmtId="0" fontId="18" fillId="43" borderId="31" xfId="0" applyNumberFormat="1" applyFont="1" applyFill="1" applyBorder="1" applyAlignment="1">
      <alignment horizontal="center" vertical="center" shrinkToFit="1"/>
    </xf>
    <xf numFmtId="0" fontId="0" fillId="0" borderId="0" xfId="0" applyAlignment="1">
      <alignment wrapText="1"/>
    </xf>
    <xf numFmtId="0" fontId="24" fillId="0" borderId="3" xfId="0" applyFont="1" applyBorder="1" applyAlignment="1">
      <alignment horizontal="left" vertical="center" wrapText="1"/>
    </xf>
    <xf numFmtId="0" fontId="35" fillId="0" borderId="23" xfId="0" applyFont="1" applyFill="1" applyBorder="1" applyAlignment="1">
      <alignment horizontal="center" vertical="center" wrapText="1"/>
    </xf>
    <xf numFmtId="0" fontId="35" fillId="0" borderId="23" xfId="0" applyFont="1" applyFill="1" applyBorder="1" applyAlignment="1">
      <alignment horizontal="left" vertical="center" wrapText="1"/>
    </xf>
    <xf numFmtId="0" fontId="78" fillId="0" borderId="0" xfId="0" applyFont="1" applyAlignment="1">
      <alignment/>
    </xf>
    <xf numFmtId="0" fontId="78" fillId="0" borderId="0" xfId="0" applyFont="1" applyFill="1" applyAlignment="1">
      <alignment/>
    </xf>
    <xf numFmtId="0" fontId="16" fillId="0" borderId="0" xfId="0" applyFont="1" applyAlignment="1">
      <alignment/>
    </xf>
    <xf numFmtId="0" fontId="16" fillId="0" borderId="0" xfId="0" applyFont="1" applyAlignment="1">
      <alignment horizontal="center" vertical="center"/>
    </xf>
    <xf numFmtId="49" fontId="16" fillId="0" borderId="0" xfId="0" applyNumberFormat="1" applyFont="1" applyAlignment="1">
      <alignment/>
    </xf>
    <xf numFmtId="0" fontId="18" fillId="46" borderId="31" xfId="0" applyNumberFormat="1" applyFont="1" applyFill="1" applyBorder="1" applyAlignment="1">
      <alignment horizontal="center" vertical="center"/>
    </xf>
    <xf numFmtId="0" fontId="33" fillId="0" borderId="3"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18" fillId="0" borderId="0" xfId="0" applyNumberFormat="1" applyFont="1" applyBorder="1" applyAlignment="1">
      <alignment/>
    </xf>
    <xf numFmtId="0" fontId="18" fillId="0" borderId="0" xfId="0" applyNumberFormat="1" applyFont="1" applyAlignment="1">
      <alignment/>
    </xf>
    <xf numFmtId="0" fontId="18" fillId="0" borderId="3" xfId="0" applyNumberFormat="1" applyFont="1" applyBorder="1" applyAlignment="1">
      <alignment horizontal="center" vertical="center"/>
    </xf>
    <xf numFmtId="0" fontId="17" fillId="0" borderId="17" xfId="0" applyNumberFormat="1" applyFont="1" applyBorder="1" applyAlignment="1">
      <alignment vertical="center" textRotation="255"/>
    </xf>
    <xf numFmtId="0" fontId="17" fillId="0" borderId="3" xfId="0" applyNumberFormat="1" applyFont="1" applyBorder="1" applyAlignment="1">
      <alignment vertical="center" textRotation="255"/>
    </xf>
    <xf numFmtId="0" fontId="17" fillId="0" borderId="3" xfId="0" applyNumberFormat="1" applyFont="1" applyFill="1" applyBorder="1" applyAlignment="1">
      <alignment vertical="center" textRotation="255"/>
    </xf>
    <xf numFmtId="0" fontId="18" fillId="0" borderId="17" xfId="0" applyNumberFormat="1" applyFont="1" applyBorder="1" applyAlignment="1">
      <alignment horizontal="center" vertical="center"/>
    </xf>
    <xf numFmtId="0" fontId="33" fillId="0" borderId="3" xfId="0" applyNumberFormat="1" applyFont="1" applyBorder="1" applyAlignment="1">
      <alignment horizontal="center" vertical="center"/>
    </xf>
    <xf numFmtId="0" fontId="18" fillId="0" borderId="31" xfId="0" applyNumberFormat="1" applyFont="1" applyBorder="1" applyAlignment="1">
      <alignment horizontal="center" vertical="center" shrinkToFit="1"/>
    </xf>
    <xf numFmtId="0" fontId="18" fillId="0" borderId="27" xfId="0" applyNumberFormat="1" applyFont="1" applyBorder="1" applyAlignment="1">
      <alignment horizontal="center" vertical="center" shrinkToFit="1"/>
    </xf>
    <xf numFmtId="0" fontId="26"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left" vertical="center" wrapText="1"/>
    </xf>
    <xf numFmtId="0" fontId="18" fillId="0" borderId="3" xfId="0" applyNumberFormat="1" applyFont="1" applyFill="1" applyBorder="1" applyAlignment="1">
      <alignment horizontal="center" vertical="center"/>
    </xf>
    <xf numFmtId="0" fontId="18" fillId="46" borderId="3" xfId="0" applyNumberFormat="1" applyFont="1" applyFill="1" applyBorder="1" applyAlignment="1">
      <alignment horizontal="center" vertical="center"/>
    </xf>
    <xf numFmtId="0" fontId="18" fillId="46" borderId="32" xfId="0" applyNumberFormat="1" applyFont="1" applyFill="1" applyBorder="1" applyAlignment="1">
      <alignment horizontal="center" vertical="center"/>
    </xf>
    <xf numFmtId="0" fontId="18" fillId="46" borderId="3" xfId="0" applyNumberFormat="1" applyFont="1" applyFill="1" applyBorder="1" applyAlignment="1">
      <alignment horizontal="center" vertical="center" wrapText="1"/>
    </xf>
    <xf numFmtId="0" fontId="18" fillId="0" borderId="32"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43" borderId="28" xfId="0" applyNumberFormat="1" applyFont="1" applyFill="1" applyBorder="1" applyAlignment="1">
      <alignment horizontal="center" vertical="center" shrinkToFit="1"/>
    </xf>
    <xf numFmtId="0" fontId="78" fillId="0" borderId="0" xfId="0" applyNumberFormat="1" applyFont="1" applyAlignment="1">
      <alignment/>
    </xf>
    <xf numFmtId="0" fontId="18" fillId="0" borderId="26"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31" xfId="0" applyNumberFormat="1" applyFont="1" applyFill="1" applyBorder="1" applyAlignment="1">
      <alignment horizontal="center" vertical="center"/>
    </xf>
    <xf numFmtId="0" fontId="32" fillId="0" borderId="3" xfId="0" applyNumberFormat="1" applyFont="1" applyBorder="1" applyAlignment="1">
      <alignment horizontal="left" vertical="center" wrapText="1"/>
    </xf>
    <xf numFmtId="0" fontId="33" fillId="46" borderId="3" xfId="0" applyNumberFormat="1" applyFont="1" applyFill="1" applyBorder="1" applyAlignment="1">
      <alignment horizontal="center" vertical="center" wrapText="1"/>
    </xf>
    <xf numFmtId="0" fontId="33" fillId="0" borderId="3" xfId="0" applyNumberFormat="1" applyFont="1" applyFill="1" applyBorder="1" applyAlignment="1">
      <alignment horizontal="center" vertical="center" wrapText="1"/>
    </xf>
    <xf numFmtId="0" fontId="33" fillId="0" borderId="31"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32" fillId="0" borderId="3" xfId="0" applyNumberFormat="1" applyFont="1" applyFill="1" applyBorder="1" applyAlignment="1">
      <alignment horizontal="left" vertical="center" wrapText="1"/>
    </xf>
    <xf numFmtId="0" fontId="18" fillId="0" borderId="3" xfId="0" applyNumberFormat="1" applyFont="1" applyFill="1" applyBorder="1" applyAlignment="1">
      <alignment horizontal="center" vertical="center" shrinkToFit="1"/>
    </xf>
    <xf numFmtId="0" fontId="18" fillId="0" borderId="31" xfId="0" applyNumberFormat="1" applyFont="1" applyFill="1" applyBorder="1" applyAlignment="1">
      <alignment horizontal="center" vertical="center" shrinkToFit="1"/>
    </xf>
    <xf numFmtId="0" fontId="32" fillId="0" borderId="3" xfId="0" applyNumberFormat="1" applyFont="1" applyFill="1" applyBorder="1" applyAlignment="1">
      <alignment horizontal="left" wrapText="1"/>
    </xf>
    <xf numFmtId="0" fontId="33" fillId="0" borderId="3" xfId="0" applyNumberFormat="1" applyFont="1" applyBorder="1" applyAlignment="1">
      <alignment horizontal="center" vertical="center" shrinkToFit="1"/>
    </xf>
    <xf numFmtId="0" fontId="33" fillId="46" borderId="3" xfId="0" applyNumberFormat="1" applyFont="1" applyFill="1" applyBorder="1" applyAlignment="1">
      <alignment horizontal="center" vertical="center"/>
    </xf>
    <xf numFmtId="0" fontId="80" fillId="0" borderId="3" xfId="0" applyNumberFormat="1" applyFont="1" applyBorder="1" applyAlignment="1">
      <alignment/>
    </xf>
    <xf numFmtId="0" fontId="33" fillId="46" borderId="31" xfId="0" applyNumberFormat="1" applyFont="1" applyFill="1" applyBorder="1" applyAlignment="1">
      <alignment horizontal="center" vertical="center"/>
    </xf>
    <xf numFmtId="0" fontId="18" fillId="43" borderId="34" xfId="0" applyNumberFormat="1" applyFont="1" applyFill="1" applyBorder="1" applyAlignment="1">
      <alignment wrapText="1"/>
    </xf>
    <xf numFmtId="0" fontId="18" fillId="43" borderId="27" xfId="0" applyNumberFormat="1" applyFont="1" applyFill="1" applyBorder="1" applyAlignment="1">
      <alignment horizontal="center" vertical="center" shrinkToFit="1"/>
    </xf>
    <xf numFmtId="0" fontId="33" fillId="0" borderId="35" xfId="0" applyNumberFormat="1" applyFont="1" applyBorder="1" applyAlignment="1">
      <alignment horizontal="center" vertical="center"/>
    </xf>
    <xf numFmtId="0" fontId="33" fillId="0" borderId="32" xfId="0" applyNumberFormat="1" applyFont="1" applyFill="1" applyBorder="1" applyAlignment="1">
      <alignment horizontal="center" vertical="center"/>
    </xf>
    <xf numFmtId="0" fontId="33" fillId="0" borderId="31"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8" fillId="0" borderId="35" xfId="0" applyNumberFormat="1" applyFont="1" applyFill="1" applyBorder="1" applyAlignment="1">
      <alignment horizontal="center" vertical="center"/>
    </xf>
    <xf numFmtId="0" fontId="18" fillId="0" borderId="36" xfId="0" applyNumberFormat="1" applyFont="1" applyFill="1" applyBorder="1" applyAlignment="1">
      <alignment horizontal="center" vertical="center"/>
    </xf>
    <xf numFmtId="0" fontId="33" fillId="43" borderId="3" xfId="0" applyNumberFormat="1" applyFont="1" applyFill="1" applyBorder="1" applyAlignment="1">
      <alignment horizontal="center" vertical="center" shrinkToFit="1"/>
    </xf>
    <xf numFmtId="0" fontId="33" fillId="43" borderId="18" xfId="0" applyNumberFormat="1" applyFont="1" applyFill="1" applyBorder="1" applyAlignment="1">
      <alignment horizontal="center" vertical="center" shrinkToFit="1"/>
    </xf>
    <xf numFmtId="0" fontId="18" fillId="43" borderId="37" xfId="0" applyNumberFormat="1" applyFont="1" applyFill="1" applyBorder="1" applyAlignment="1">
      <alignment horizontal="center" vertical="center" shrinkToFit="1"/>
    </xf>
    <xf numFmtId="0" fontId="18" fillId="43" borderId="6" xfId="0" applyNumberFormat="1" applyFont="1" applyFill="1" applyBorder="1" applyAlignment="1">
      <alignment horizontal="center" vertical="center" shrinkToFit="1"/>
    </xf>
    <xf numFmtId="0" fontId="17" fillId="46" borderId="3" xfId="0" applyNumberFormat="1" applyFont="1" applyFill="1" applyBorder="1" applyAlignment="1">
      <alignment horizontal="left" vertical="center" wrapText="1"/>
    </xf>
    <xf numFmtId="0" fontId="18" fillId="0" borderId="17" xfId="0" applyNumberFormat="1" applyFont="1" applyFill="1" applyBorder="1" applyAlignment="1">
      <alignment horizontal="center" vertical="center" shrinkToFit="1"/>
    </xf>
    <xf numFmtId="0" fontId="18" fillId="43" borderId="27" xfId="0" applyNumberFormat="1" applyFont="1" applyFill="1" applyBorder="1" applyAlignment="1">
      <alignment/>
    </xf>
    <xf numFmtId="0" fontId="18" fillId="44" borderId="37" xfId="0" applyNumberFormat="1" applyFont="1" applyFill="1" applyBorder="1" applyAlignment="1">
      <alignment horizontal="center" vertical="center" shrinkToFit="1"/>
    </xf>
    <xf numFmtId="0" fontId="18" fillId="44" borderId="38" xfId="0" applyNumberFormat="1" applyFont="1" applyFill="1" applyBorder="1" applyAlignment="1">
      <alignment horizontal="center" vertical="center" shrinkToFit="1"/>
    </xf>
    <xf numFmtId="0" fontId="18" fillId="44" borderId="28" xfId="0" applyNumberFormat="1" applyFont="1" applyFill="1" applyBorder="1" applyAlignment="1">
      <alignment/>
    </xf>
    <xf numFmtId="0" fontId="79" fillId="0" borderId="3" xfId="0" applyNumberFormat="1" applyFont="1" applyBorder="1" applyAlignment="1">
      <alignment horizontal="center" vertical="center"/>
    </xf>
    <xf numFmtId="0" fontId="33" fillId="43" borderId="17" xfId="0" applyNumberFormat="1" applyFont="1" applyFill="1" applyBorder="1" applyAlignment="1">
      <alignment horizontal="center" vertical="center" shrinkToFit="1"/>
    </xf>
    <xf numFmtId="0" fontId="33" fillId="0" borderId="31" xfId="0" applyNumberFormat="1" applyFont="1" applyFill="1" applyBorder="1" applyAlignment="1">
      <alignment horizontal="center" vertical="center" wrapText="1"/>
    </xf>
    <xf numFmtId="0" fontId="79" fillId="46" borderId="31" xfId="0" applyNumberFormat="1" applyFont="1" applyFill="1" applyBorder="1" applyAlignment="1">
      <alignment horizontal="center" vertical="center"/>
    </xf>
    <xf numFmtId="0" fontId="33" fillId="43" borderId="31" xfId="0" applyNumberFormat="1" applyFont="1" applyFill="1" applyBorder="1" applyAlignment="1">
      <alignment horizontal="center" vertical="center" shrinkToFit="1"/>
    </xf>
    <xf numFmtId="0" fontId="1" fillId="0" borderId="0" xfId="0" applyFont="1" applyAlignment="1">
      <alignment horizontal="right"/>
    </xf>
    <xf numFmtId="0" fontId="1" fillId="0" borderId="0" xfId="0" applyFont="1" applyAlignment="1">
      <alignment horizontal="right" wrapText="1"/>
    </xf>
    <xf numFmtId="0" fontId="1" fillId="0" borderId="23" xfId="0" applyFont="1" applyBorder="1" applyAlignment="1">
      <alignment horizontal="right" wrapText="1"/>
    </xf>
    <xf numFmtId="0" fontId="1" fillId="0" borderId="24" xfId="0" applyFont="1" applyBorder="1" applyAlignment="1">
      <alignment horizontal="right" wrapText="1"/>
    </xf>
    <xf numFmtId="0" fontId="1" fillId="0" borderId="23" xfId="0" applyFont="1" applyFill="1" applyBorder="1" applyAlignment="1">
      <alignment horizontal="right" vertical="center" wrapText="1"/>
    </xf>
    <xf numFmtId="0" fontId="1" fillId="0" borderId="24" xfId="0" applyFont="1" applyFill="1" applyBorder="1" applyAlignment="1">
      <alignment horizontal="right" vertical="center" wrapText="1"/>
    </xf>
    <xf numFmtId="0" fontId="26" fillId="0" borderId="24" xfId="0" applyFont="1" applyFill="1" applyBorder="1" applyAlignment="1">
      <alignment horizontal="right" vertical="center" wrapText="1"/>
    </xf>
    <xf numFmtId="0" fontId="26" fillId="0" borderId="25" xfId="0" applyFont="1" applyFill="1" applyBorder="1" applyAlignment="1">
      <alignment horizontal="right" vertical="center" wrapText="1"/>
    </xf>
    <xf numFmtId="0" fontId="0" fillId="0" borderId="0" xfId="0" applyFill="1" applyAlignment="1">
      <alignment horizontal="right"/>
    </xf>
    <xf numFmtId="0" fontId="16" fillId="0" borderId="3" xfId="0" applyFont="1" applyBorder="1" applyAlignment="1">
      <alignment horizontal="left" vertical="center" wrapText="1"/>
    </xf>
    <xf numFmtId="0" fontId="33" fillId="0" borderId="32" xfId="0" applyNumberFormat="1" applyFont="1" applyFill="1" applyBorder="1" applyAlignment="1">
      <alignment horizontal="center" vertical="center" wrapText="1"/>
    </xf>
    <xf numFmtId="0" fontId="33" fillId="0" borderId="32" xfId="0" applyNumberFormat="1" applyFont="1" applyBorder="1" applyAlignment="1">
      <alignment horizontal="center" vertical="center"/>
    </xf>
    <xf numFmtId="0" fontId="79" fillId="0" borderId="32" xfId="0" applyNumberFormat="1" applyFont="1" applyBorder="1" applyAlignment="1">
      <alignment horizontal="center" vertical="center"/>
    </xf>
    <xf numFmtId="0" fontId="18" fillId="43" borderId="32" xfId="0" applyNumberFormat="1" applyFont="1" applyFill="1" applyBorder="1" applyAlignment="1">
      <alignment horizontal="center" vertical="center" shrinkToFit="1"/>
    </xf>
    <xf numFmtId="0" fontId="33" fillId="43" borderId="32" xfId="0" applyNumberFormat="1" applyFont="1" applyFill="1" applyBorder="1" applyAlignment="1">
      <alignment horizontal="center" vertical="center" shrinkToFit="1"/>
    </xf>
    <xf numFmtId="0" fontId="5" fillId="0" borderId="3" xfId="0" applyFont="1" applyBorder="1" applyAlignment="1">
      <alignment horizontal="left" vertical="center" wrapText="1"/>
    </xf>
    <xf numFmtId="49" fontId="26" fillId="0" borderId="3" xfId="0" applyNumberFormat="1" applyFont="1" applyFill="1" applyBorder="1" applyAlignment="1">
      <alignment vertical="center" wrapText="1"/>
    </xf>
    <xf numFmtId="0" fontId="26" fillId="0" borderId="3" xfId="127" applyFont="1" applyBorder="1" applyAlignment="1">
      <alignment horizontal="center" vertical="center" shrinkToFit="1"/>
      <protection/>
    </xf>
    <xf numFmtId="0" fontId="33" fillId="0" borderId="3" xfId="127" applyFont="1" applyBorder="1" applyAlignment="1">
      <alignment horizontal="center" vertical="center" shrinkToFit="1"/>
      <protection/>
    </xf>
    <xf numFmtId="0" fontId="26" fillId="0" borderId="31" xfId="127" applyFont="1" applyBorder="1" applyAlignment="1">
      <alignment horizontal="center" vertical="center" shrinkToFit="1"/>
      <protection/>
    </xf>
    <xf numFmtId="0" fontId="18" fillId="0" borderId="3" xfId="127" applyFont="1" applyBorder="1" applyAlignment="1">
      <alignment horizontal="center" vertical="center" shrinkToFit="1"/>
      <protection/>
    </xf>
    <xf numFmtId="0" fontId="33" fillId="0" borderId="3" xfId="127" applyFont="1" applyFill="1" applyBorder="1" applyAlignment="1">
      <alignment horizontal="center" vertical="center" shrinkToFit="1"/>
      <protection/>
    </xf>
    <xf numFmtId="0" fontId="18" fillId="0" borderId="3" xfId="0" applyFont="1" applyBorder="1" applyAlignment="1">
      <alignment horizontal="center" vertical="center" shrinkToFit="1"/>
    </xf>
    <xf numFmtId="0" fontId="18" fillId="0" borderId="5" xfId="0" applyNumberFormat="1" applyFont="1" applyBorder="1" applyAlignment="1">
      <alignment vertical="center" textRotation="255" wrapText="1"/>
    </xf>
    <xf numFmtId="0" fontId="18" fillId="0" borderId="6" xfId="0" applyNumberFormat="1" applyFont="1" applyBorder="1" applyAlignment="1">
      <alignment vertical="center" textRotation="255" wrapText="1"/>
    </xf>
    <xf numFmtId="49" fontId="26" fillId="0" borderId="3" xfId="0" applyNumberFormat="1" applyFont="1" applyFill="1" applyBorder="1" applyAlignment="1">
      <alignment horizontal="center" vertical="center"/>
    </xf>
    <xf numFmtId="0" fontId="17" fillId="0" borderId="27" xfId="0" applyNumberFormat="1" applyFont="1" applyBorder="1" applyAlignment="1">
      <alignment horizontal="center" vertical="center" shrinkToFit="1"/>
    </xf>
    <xf numFmtId="0" fontId="33" fillId="0" borderId="27" xfId="0" applyNumberFormat="1" applyFont="1" applyBorder="1" applyAlignment="1">
      <alignment horizontal="center" vertical="center" wrapText="1"/>
    </xf>
    <xf numFmtId="0" fontId="7" fillId="44" borderId="27" xfId="0" applyNumberFormat="1" applyFont="1" applyFill="1" applyBorder="1" applyAlignment="1">
      <alignment horizontal="center" vertical="center" wrapText="1"/>
    </xf>
    <xf numFmtId="0" fontId="81" fillId="0" borderId="3" xfId="0" applyNumberFormat="1" applyFont="1" applyBorder="1" applyAlignment="1">
      <alignment horizontal="center" vertical="center"/>
    </xf>
    <xf numFmtId="49" fontId="18" fillId="0" borderId="3" xfId="0" applyNumberFormat="1" applyFont="1" applyBorder="1" applyAlignment="1">
      <alignment horizontal="center" vertical="center"/>
    </xf>
    <xf numFmtId="0" fontId="18" fillId="0" borderId="3" xfId="0" applyNumberFormat="1" applyFont="1" applyFill="1" applyBorder="1" applyAlignment="1">
      <alignment vertical="center" shrinkToFit="1"/>
    </xf>
    <xf numFmtId="0" fontId="18" fillId="0" borderId="3" xfId="0" applyNumberFormat="1" applyFont="1" applyBorder="1" applyAlignment="1">
      <alignment vertical="center" shrinkToFit="1"/>
    </xf>
    <xf numFmtId="0" fontId="32" fillId="44" borderId="18" xfId="0" applyFont="1" applyFill="1" applyBorder="1" applyAlignment="1">
      <alignment horizontal="center"/>
    </xf>
    <xf numFmtId="0" fontId="17" fillId="0" borderId="5" xfId="0" applyFont="1" applyBorder="1" applyAlignment="1">
      <alignment horizontal="center" vertical="center" wrapText="1"/>
    </xf>
    <xf numFmtId="0" fontId="18" fillId="0" borderId="3" xfId="0" applyFont="1" applyBorder="1" applyAlignment="1">
      <alignment vertical="center" textRotation="255"/>
    </xf>
    <xf numFmtId="0" fontId="84" fillId="0" borderId="39" xfId="0" applyNumberFormat="1" applyFont="1" applyBorder="1" applyAlignment="1">
      <alignment vertical="center" wrapText="1" shrinkToFit="1"/>
    </xf>
    <xf numFmtId="185" fontId="18" fillId="0" borderId="3" xfId="0" applyNumberFormat="1" applyFont="1" applyBorder="1" applyAlignment="1">
      <alignment horizontal="center" vertical="center" shrinkToFit="1"/>
    </xf>
    <xf numFmtId="196" fontId="18" fillId="0" borderId="31" xfId="0" applyNumberFormat="1" applyFont="1" applyBorder="1" applyAlignment="1">
      <alignment horizontal="center" vertical="center"/>
    </xf>
    <xf numFmtId="0" fontId="33" fillId="0" borderId="32" xfId="127" applyFont="1" applyBorder="1" applyAlignment="1">
      <alignment horizontal="center" vertical="center" shrinkToFit="1"/>
      <protection/>
    </xf>
    <xf numFmtId="0" fontId="18" fillId="0" borderId="32" xfId="0" applyFont="1" applyBorder="1" applyAlignment="1">
      <alignment horizontal="center" vertical="center" shrinkToFit="1"/>
    </xf>
    <xf numFmtId="0" fontId="26" fillId="46" borderId="32" xfId="0" applyFont="1" applyFill="1" applyBorder="1" applyAlignment="1">
      <alignment horizontal="center" vertical="center"/>
    </xf>
    <xf numFmtId="0" fontId="26" fillId="46" borderId="3" xfId="0" applyFont="1" applyFill="1" applyBorder="1" applyAlignment="1">
      <alignment horizontal="center" vertical="center"/>
    </xf>
    <xf numFmtId="0" fontId="26" fillId="0" borderId="32" xfId="0" applyFont="1" applyBorder="1" applyAlignment="1">
      <alignment horizontal="center" vertical="center"/>
    </xf>
    <xf numFmtId="0" fontId="26" fillId="0" borderId="3" xfId="0" applyFont="1" applyBorder="1" applyAlignment="1">
      <alignment horizontal="center" vertical="center"/>
    </xf>
    <xf numFmtId="0" fontId="26" fillId="46" borderId="31" xfId="0" applyFont="1" applyFill="1" applyBorder="1" applyAlignment="1">
      <alignment horizontal="center" vertical="center"/>
    </xf>
    <xf numFmtId="0" fontId="26" fillId="0" borderId="31" xfId="0" applyFont="1" applyBorder="1" applyAlignment="1">
      <alignment horizontal="center" vertical="center"/>
    </xf>
    <xf numFmtId="0" fontId="17" fillId="0" borderId="40" xfId="127" applyFont="1" applyBorder="1" applyAlignment="1">
      <alignment horizontal="left" vertical="center" wrapText="1" shrinkToFit="1"/>
      <protection/>
    </xf>
    <xf numFmtId="0" fontId="17" fillId="0" borderId="40" xfId="0" applyFont="1" applyBorder="1" applyAlignment="1">
      <alignment horizontal="left" vertical="center" wrapText="1"/>
    </xf>
    <xf numFmtId="0" fontId="32" fillId="0" borderId="40" xfId="0" applyNumberFormat="1" applyFont="1" applyFill="1" applyBorder="1" applyAlignment="1">
      <alignment horizontal="left" vertical="top" wrapText="1"/>
    </xf>
    <xf numFmtId="197" fontId="26" fillId="0" borderId="3" xfId="0" applyNumberFormat="1" applyFont="1" applyBorder="1" applyAlignment="1">
      <alignment horizontal="center" vertical="center"/>
    </xf>
    <xf numFmtId="0" fontId="0" fillId="0" borderId="17" xfId="0" applyBorder="1" applyAlignment="1">
      <alignment horizontal="left" vertical="center" wrapText="1"/>
    </xf>
    <xf numFmtId="0" fontId="24" fillId="0" borderId="40" xfId="0" applyFont="1" applyBorder="1" applyAlignment="1">
      <alignment vertical="center" wrapText="1"/>
    </xf>
    <xf numFmtId="0" fontId="0" fillId="0" borderId="17" xfId="0" applyBorder="1" applyAlignment="1">
      <alignment vertical="center" wrapText="1"/>
    </xf>
    <xf numFmtId="0" fontId="4" fillId="0" borderId="40" xfId="0" applyFont="1" applyBorder="1" applyAlignment="1">
      <alignment vertical="center" wrapText="1"/>
    </xf>
    <xf numFmtId="0" fontId="4" fillId="0" borderId="17" xfId="0" applyFont="1" applyBorder="1" applyAlignment="1">
      <alignment vertical="center" wrapText="1"/>
    </xf>
    <xf numFmtId="0" fontId="18" fillId="0" borderId="40" xfId="0" applyFont="1" applyBorder="1" applyAlignment="1">
      <alignment vertical="center" textRotation="255"/>
    </xf>
    <xf numFmtId="0" fontId="7" fillId="0" borderId="3" xfId="0" applyNumberFormat="1" applyFont="1" applyFill="1" applyBorder="1" applyAlignment="1">
      <alignment horizontal="left" vertical="center" wrapText="1"/>
    </xf>
    <xf numFmtId="0" fontId="26" fillId="0" borderId="31" xfId="0" applyNumberFormat="1" applyFont="1" applyFill="1" applyBorder="1" applyAlignment="1">
      <alignment horizontal="center" vertical="center"/>
    </xf>
    <xf numFmtId="0" fontId="26" fillId="0" borderId="32" xfId="0" applyNumberFormat="1" applyFont="1" applyFill="1" applyBorder="1" applyAlignment="1">
      <alignment horizontal="center" vertical="center"/>
    </xf>
    <xf numFmtId="0" fontId="26" fillId="0" borderId="27" xfId="0" applyNumberFormat="1" applyFont="1" applyBorder="1" applyAlignment="1">
      <alignment horizontal="center" vertical="center" shrinkToFit="1"/>
    </xf>
    <xf numFmtId="0" fontId="18" fillId="0" borderId="27" xfId="0" applyFont="1" applyBorder="1" applyAlignment="1">
      <alignment horizontal="center" vertical="center" shrinkToFit="1"/>
    </xf>
    <xf numFmtId="0" fontId="18" fillId="43" borderId="10" xfId="0" applyNumberFormat="1" applyFont="1" applyFill="1" applyBorder="1" applyAlignment="1">
      <alignment horizontal="center" vertical="center" shrinkToFit="1"/>
    </xf>
    <xf numFmtId="198" fontId="24" fillId="0" borderId="3" xfId="0" applyNumberFormat="1" applyFont="1" applyBorder="1" applyAlignment="1">
      <alignment horizontal="center" vertical="center" wrapText="1"/>
    </xf>
    <xf numFmtId="0" fontId="24" fillId="0" borderId="40" xfId="0" applyFont="1" applyBorder="1" applyAlignment="1">
      <alignment horizontal="left" vertical="center" wrapText="1"/>
    </xf>
    <xf numFmtId="0" fontId="24" fillId="0" borderId="17" xfId="0" applyFont="1" applyBorder="1" applyAlignment="1">
      <alignment horizontal="left" vertical="center" wrapText="1"/>
    </xf>
    <xf numFmtId="0" fontId="17" fillId="0" borderId="6" xfId="0" applyFont="1" applyBorder="1" applyAlignment="1">
      <alignment horizontal="center" vertical="center" wrapText="1"/>
    </xf>
    <xf numFmtId="0" fontId="7" fillId="0" borderId="3" xfId="0" applyFont="1" applyFill="1" applyBorder="1" applyAlignment="1">
      <alignment horizontal="left" vertical="center" wrapText="1"/>
    </xf>
    <xf numFmtId="49" fontId="26"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7" fillId="0" borderId="21" xfId="126" applyFont="1" applyBorder="1" applyAlignment="1">
      <alignment horizontal="left" vertical="center" wrapText="1"/>
      <protection/>
    </xf>
    <xf numFmtId="0" fontId="17" fillId="0" borderId="3" xfId="0" applyFont="1" applyBorder="1" applyAlignment="1">
      <alignment horizontal="left" vertical="center" wrapText="1"/>
    </xf>
    <xf numFmtId="0" fontId="18" fillId="0" borderId="41" xfId="0" applyFont="1" applyBorder="1" applyAlignment="1">
      <alignment horizontal="center" vertical="center"/>
    </xf>
    <xf numFmtId="0" fontId="30" fillId="0" borderId="39" xfId="0" applyNumberFormat="1" applyFont="1" applyBorder="1" applyAlignment="1">
      <alignment vertical="center" wrapText="1" shrinkToFit="1"/>
    </xf>
    <xf numFmtId="0" fontId="26" fillId="0" borderId="27" xfId="0" applyNumberFormat="1" applyFont="1" applyBorder="1" applyAlignment="1">
      <alignment horizontal="center" vertical="center" wrapText="1"/>
    </xf>
    <xf numFmtId="0" fontId="23" fillId="0" borderId="27" xfId="0" applyNumberFormat="1" applyFont="1" applyBorder="1" applyAlignment="1">
      <alignment horizontal="center" vertical="center" shrinkToFit="1"/>
    </xf>
    <xf numFmtId="0" fontId="26" fillId="0" borderId="3" xfId="0"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81" fillId="0" borderId="3" xfId="127" applyFont="1" applyBorder="1" applyAlignment="1">
      <alignment vertical="center" shrinkToFit="1"/>
      <protection/>
    </xf>
    <xf numFmtId="0" fontId="26" fillId="0" borderId="17" xfId="127" applyFont="1" applyBorder="1" applyAlignment="1">
      <alignment horizontal="center" vertical="center" shrinkToFit="1"/>
      <protection/>
    </xf>
    <xf numFmtId="0" fontId="18" fillId="44" borderId="3" xfId="0" applyNumberFormat="1" applyFont="1" applyFill="1" applyBorder="1" applyAlignment="1">
      <alignment horizontal="center" vertical="center"/>
    </xf>
    <xf numFmtId="49" fontId="18" fillId="44" borderId="3" xfId="0" applyNumberFormat="1" applyFont="1" applyFill="1" applyBorder="1" applyAlignment="1">
      <alignment horizontal="center" vertical="center"/>
    </xf>
    <xf numFmtId="49" fontId="33" fillId="44" borderId="3" xfId="0" applyNumberFormat="1" applyFont="1" applyFill="1" applyBorder="1" applyAlignment="1">
      <alignment horizontal="left" vertical="center" wrapText="1"/>
    </xf>
    <xf numFmtId="49" fontId="18" fillId="44" borderId="3" xfId="0" applyNumberFormat="1" applyFont="1" applyFill="1" applyBorder="1" applyAlignment="1">
      <alignment horizontal="center" vertical="center" wrapText="1"/>
    </xf>
    <xf numFmtId="49" fontId="18" fillId="44" borderId="35" xfId="0" applyNumberFormat="1" applyFont="1" applyFill="1" applyBorder="1" applyAlignment="1">
      <alignment horizontal="center" vertical="center" wrapText="1"/>
    </xf>
    <xf numFmtId="49" fontId="18" fillId="46" borderId="42" xfId="0" applyNumberFormat="1" applyFont="1" applyFill="1" applyBorder="1" applyAlignment="1">
      <alignment horizontal="center" vertical="center" wrapText="1" shrinkToFit="1"/>
    </xf>
    <xf numFmtId="0" fontId="17" fillId="46" borderId="2" xfId="0" applyFont="1" applyFill="1" applyBorder="1" applyAlignment="1">
      <alignment horizontal="left" vertical="center" wrapText="1"/>
    </xf>
    <xf numFmtId="0" fontId="26" fillId="0" borderId="3" xfId="127" applyFont="1" applyFill="1" applyBorder="1" applyAlignment="1">
      <alignment horizontal="center" vertical="center" shrinkToFit="1"/>
      <protection/>
    </xf>
    <xf numFmtId="49" fontId="33" fillId="0" borderId="3" xfId="0" applyNumberFormat="1" applyFont="1" applyFill="1" applyBorder="1" applyAlignment="1">
      <alignment horizontal="center" vertical="center"/>
    </xf>
    <xf numFmtId="0" fontId="32" fillId="44" borderId="3" xfId="0" applyNumberFormat="1" applyFont="1" applyFill="1" applyBorder="1" applyAlignment="1">
      <alignment horizontal="left" vertical="center" wrapText="1"/>
    </xf>
    <xf numFmtId="196" fontId="26" fillId="0" borderId="3" xfId="0" applyNumberFormat="1" applyFont="1" applyFill="1" applyBorder="1" applyAlignment="1">
      <alignment horizontal="center" vertical="center" wrapText="1"/>
    </xf>
    <xf numFmtId="49" fontId="26" fillId="44" borderId="6" xfId="0" applyNumberFormat="1" applyFont="1" applyFill="1" applyBorder="1" applyAlignment="1">
      <alignment horizontal="center" vertical="center" wrapText="1"/>
    </xf>
    <xf numFmtId="0" fontId="32" fillId="44" borderId="3" xfId="0" applyFont="1" applyFill="1" applyBorder="1" applyAlignment="1">
      <alignment horizontal="left" vertical="center" wrapText="1"/>
    </xf>
    <xf numFmtId="0" fontId="81" fillId="0" borderId="24" xfId="0" applyFont="1" applyBorder="1" applyAlignment="1">
      <alignment horizontal="right" wrapText="1"/>
    </xf>
    <xf numFmtId="0" fontId="81" fillId="0" borderId="25" xfId="0" applyFont="1" applyBorder="1" applyAlignment="1">
      <alignment horizontal="right" wrapText="1"/>
    </xf>
    <xf numFmtId="0" fontId="33" fillId="44" borderId="3" xfId="0" applyNumberFormat="1" applyFont="1" applyFill="1" applyBorder="1" applyAlignment="1">
      <alignment horizontal="center" vertical="center"/>
    </xf>
    <xf numFmtId="0" fontId="33" fillId="44" borderId="35" xfId="0" applyNumberFormat="1" applyFont="1" applyFill="1" applyBorder="1" applyAlignment="1">
      <alignment horizontal="center" vertical="center" wrapText="1"/>
    </xf>
    <xf numFmtId="0" fontId="81" fillId="0" borderId="0" xfId="0" applyFont="1" applyAlignment="1">
      <alignment horizontal="right" wrapText="1"/>
    </xf>
    <xf numFmtId="0" fontId="33" fillId="44" borderId="3" xfId="0" applyNumberFormat="1" applyFont="1" applyFill="1" applyBorder="1" applyAlignment="1">
      <alignment horizontal="center" vertical="center" wrapText="1"/>
    </xf>
    <xf numFmtId="49" fontId="18" fillId="47" borderId="3" xfId="0" applyNumberFormat="1"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xf>
    <xf numFmtId="0" fontId="16" fillId="0" borderId="40" xfId="0" applyFont="1" applyBorder="1" applyAlignment="1">
      <alignment horizontal="center" vertical="center" wrapText="1"/>
    </xf>
    <xf numFmtId="0" fontId="16" fillId="0" borderId="17" xfId="0" applyFont="1" applyBorder="1" applyAlignment="1">
      <alignment horizontal="center" vertical="center" wrapText="1"/>
    </xf>
    <xf numFmtId="0" fontId="24" fillId="0" borderId="40" xfId="0" applyFont="1" applyBorder="1" applyAlignment="1">
      <alignment horizontal="left" vertical="center" wrapText="1"/>
    </xf>
    <xf numFmtId="0" fontId="24" fillId="0" borderId="17"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xf>
    <xf numFmtId="0" fontId="24" fillId="0" borderId="3" xfId="0" applyFont="1" applyBorder="1" applyAlignment="1">
      <alignment vertical="center" textRotation="255" wrapText="1"/>
    </xf>
    <xf numFmtId="0" fontId="24" fillId="0" borderId="3"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26"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0" fillId="0" borderId="17" xfId="0" applyBorder="1" applyAlignment="1">
      <alignment horizontal="center" vertical="center" wrapText="1"/>
    </xf>
    <xf numFmtId="0" fontId="33" fillId="44" borderId="3" xfId="0" applyNumberFormat="1" applyFont="1" applyFill="1" applyBorder="1" applyAlignment="1">
      <alignment horizontal="center" vertical="center" shrinkToFit="1"/>
    </xf>
    <xf numFmtId="0" fontId="25" fillId="0" borderId="0" xfId="0" applyFont="1" applyAlignment="1">
      <alignment horizontal="center"/>
    </xf>
    <xf numFmtId="0" fontId="6" fillId="0" borderId="0" xfId="0" applyFont="1" applyAlignment="1">
      <alignment/>
    </xf>
    <xf numFmtId="0" fontId="23" fillId="0" borderId="3" xfId="0" applyFont="1" applyBorder="1" applyAlignment="1">
      <alignment vertical="center" wrapText="1"/>
    </xf>
    <xf numFmtId="0" fontId="29" fillId="0" borderId="0" xfId="0" applyFont="1" applyAlignment="1">
      <alignment horizontal="left"/>
    </xf>
    <xf numFmtId="0" fontId="29" fillId="0" borderId="0" xfId="0" applyFont="1" applyAlignment="1">
      <alignment horizontal="left" wrapText="1"/>
    </xf>
    <xf numFmtId="0" fontId="24"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85" fillId="44" borderId="40" xfId="0" applyFont="1" applyFill="1" applyBorder="1" applyAlignment="1">
      <alignment horizontal="center" vertical="center" wrapText="1"/>
    </xf>
    <xf numFmtId="0" fontId="86" fillId="44" borderId="17" xfId="0" applyFont="1" applyFill="1" applyBorder="1" applyAlignment="1">
      <alignment horizontal="center" vertical="center" wrapText="1"/>
    </xf>
    <xf numFmtId="0" fontId="4" fillId="0" borderId="43" xfId="0" applyFont="1" applyBorder="1" applyAlignment="1">
      <alignment horizontal="center" vertical="center" wrapText="1"/>
    </xf>
    <xf numFmtId="0" fontId="0" fillId="0" borderId="33" xfId="0" applyBorder="1" applyAlignment="1">
      <alignment horizontal="center" vertical="center" wrapText="1"/>
    </xf>
    <xf numFmtId="0" fontId="4" fillId="46" borderId="0" xfId="0" applyFont="1" applyFill="1" applyBorder="1" applyAlignment="1">
      <alignment horizontal="left" vertical="top" wrapText="1"/>
    </xf>
    <xf numFmtId="0" fontId="4" fillId="46" borderId="0" xfId="0" applyFont="1" applyFill="1" applyBorder="1" applyAlignment="1">
      <alignment horizontal="left" vertical="top"/>
    </xf>
    <xf numFmtId="198" fontId="4" fillId="0" borderId="26" xfId="0" applyNumberFormat="1" applyFont="1" applyBorder="1" applyAlignment="1">
      <alignment horizontal="center" vertical="center" wrapText="1"/>
    </xf>
    <xf numFmtId="198" fontId="4" fillId="0" borderId="6"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left" wrapText="1"/>
    </xf>
    <xf numFmtId="0" fontId="85"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vertical="center" wrapText="1"/>
    </xf>
    <xf numFmtId="0" fontId="23" fillId="0" borderId="40" xfId="0" applyFont="1" applyBorder="1" applyAlignment="1">
      <alignment horizontal="center" vertical="center" wrapText="1"/>
    </xf>
    <xf numFmtId="0" fontId="16" fillId="0" borderId="3"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Border="1" applyAlignment="1">
      <alignment horizontal="center" wrapText="1"/>
    </xf>
    <xf numFmtId="0" fontId="14" fillId="0" borderId="0" xfId="0" applyFont="1" applyBorder="1" applyAlignment="1">
      <alignment horizontal="center"/>
    </xf>
    <xf numFmtId="0" fontId="20"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xf>
    <xf numFmtId="0" fontId="15" fillId="0" borderId="0" xfId="0" applyFont="1" applyAlignment="1">
      <alignment horizontal="left" wrapText="1"/>
    </xf>
    <xf numFmtId="0" fontId="79" fillId="0" borderId="0" xfId="0" applyFont="1" applyAlignment="1">
      <alignment horizontal="left" wrapText="1"/>
    </xf>
    <xf numFmtId="0" fontId="11" fillId="0" borderId="45" xfId="0" applyFont="1" applyBorder="1" applyAlignment="1">
      <alignment vertical="center"/>
    </xf>
    <xf numFmtId="0" fontId="16" fillId="0" borderId="3"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vertical="top"/>
    </xf>
    <xf numFmtId="0" fontId="19" fillId="0" borderId="0" xfId="0" applyNumberFormat="1" applyFont="1" applyAlignment="1">
      <alignment horizontal="center" vertical="center"/>
    </xf>
    <xf numFmtId="0" fontId="77" fillId="0" borderId="0" xfId="0" applyNumberFormat="1" applyFont="1" applyAlignment="1">
      <alignment horizontal="center" vertical="center"/>
    </xf>
    <xf numFmtId="0" fontId="17" fillId="0" borderId="3" xfId="0" applyNumberFormat="1" applyFont="1" applyBorder="1" applyAlignment="1">
      <alignment horizontal="center" vertical="center" textRotation="255" wrapText="1"/>
    </xf>
    <xf numFmtId="0" fontId="18" fillId="0" borderId="3" xfId="0" applyNumberFormat="1" applyFont="1" applyBorder="1" applyAlignment="1">
      <alignment vertical="center" wrapText="1"/>
    </xf>
    <xf numFmtId="0" fontId="17" fillId="0" borderId="46" xfId="0" applyNumberFormat="1" applyFont="1" applyBorder="1" applyAlignment="1">
      <alignment horizontal="center" vertical="center" textRotation="255"/>
    </xf>
    <xf numFmtId="0" fontId="18" fillId="0" borderId="3" xfId="0" applyNumberFormat="1" applyFont="1" applyBorder="1" applyAlignment="1">
      <alignment horizontal="center" vertical="center" textRotation="255"/>
    </xf>
    <xf numFmtId="0" fontId="17" fillId="0" borderId="47" xfId="0" applyNumberFormat="1" applyFont="1" applyBorder="1" applyAlignment="1">
      <alignment horizontal="center" vertical="center" wrapText="1"/>
    </xf>
    <xf numFmtId="0" fontId="18" fillId="0" borderId="31" xfId="0" applyNumberFormat="1" applyFont="1" applyBorder="1" applyAlignment="1">
      <alignment vertical="center" wrapText="1"/>
    </xf>
    <xf numFmtId="0" fontId="17" fillId="0" borderId="48" xfId="0" applyNumberFormat="1" applyFont="1" applyBorder="1" applyAlignment="1">
      <alignment horizontal="center" vertical="center" wrapText="1"/>
    </xf>
    <xf numFmtId="0" fontId="18" fillId="0" borderId="27" xfId="0" applyNumberFormat="1" applyFont="1" applyBorder="1" applyAlignment="1">
      <alignment horizontal="center" vertical="center" wrapText="1"/>
    </xf>
    <xf numFmtId="0" fontId="17" fillId="0" borderId="17"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7" fillId="0" borderId="46" xfId="0" applyNumberFormat="1" applyFont="1" applyBorder="1" applyAlignment="1">
      <alignment horizontal="center" vertical="center"/>
    </xf>
    <xf numFmtId="0" fontId="18" fillId="0" borderId="46" xfId="0" applyNumberFormat="1" applyFont="1" applyBorder="1" applyAlignment="1">
      <alignment horizontal="center" vertical="center"/>
    </xf>
    <xf numFmtId="0" fontId="17" fillId="0" borderId="49"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8" fillId="0" borderId="3" xfId="0" applyNumberFormat="1" applyFont="1" applyBorder="1" applyAlignment="1">
      <alignment horizontal="center" vertical="center" wrapText="1"/>
    </xf>
    <xf numFmtId="0" fontId="17" fillId="0" borderId="0" xfId="0" applyNumberFormat="1" applyFont="1" applyBorder="1" applyAlignment="1">
      <alignment horizontal="left"/>
    </xf>
    <xf numFmtId="0" fontId="18" fillId="0" borderId="0" xfId="0" applyNumberFormat="1" applyFont="1" applyBorder="1" applyAlignment="1">
      <alignment horizontal="left"/>
    </xf>
    <xf numFmtId="0" fontId="17" fillId="0" borderId="50" xfId="0" applyNumberFormat="1" applyFont="1" applyBorder="1" applyAlignment="1">
      <alignment horizontal="center" vertical="center" textRotation="255"/>
    </xf>
    <xf numFmtId="0" fontId="18" fillId="0" borderId="34" xfId="0" applyNumberFormat="1" applyFont="1" applyBorder="1" applyAlignment="1">
      <alignment horizontal="center" vertical="center" textRotation="255"/>
    </xf>
    <xf numFmtId="0" fontId="17" fillId="0" borderId="51" xfId="0" applyNumberFormat="1" applyFont="1" applyBorder="1" applyAlignment="1">
      <alignment horizontal="center" vertical="center" textRotation="255"/>
    </xf>
    <xf numFmtId="0" fontId="18" fillId="0" borderId="52" xfId="0" applyNumberFormat="1" applyFont="1" applyBorder="1" applyAlignment="1">
      <alignment horizontal="center" vertical="center" textRotation="255"/>
    </xf>
    <xf numFmtId="0" fontId="18" fillId="0" borderId="53" xfId="0" applyNumberFormat="1" applyFont="1" applyBorder="1" applyAlignment="1">
      <alignment horizontal="center" vertical="center" textRotation="255"/>
    </xf>
    <xf numFmtId="0" fontId="18" fillId="0" borderId="54" xfId="0" applyNumberFormat="1" applyFont="1" applyBorder="1" applyAlignment="1">
      <alignment horizontal="center" vertical="center" textRotation="255"/>
    </xf>
    <xf numFmtId="0" fontId="18" fillId="0" borderId="44" xfId="0" applyNumberFormat="1" applyFont="1" applyBorder="1" applyAlignment="1">
      <alignment horizontal="center" vertical="center" textRotation="255"/>
    </xf>
    <xf numFmtId="0" fontId="18" fillId="0" borderId="10" xfId="0" applyNumberFormat="1" applyFont="1" applyBorder="1" applyAlignment="1">
      <alignment horizontal="center" vertical="center" textRotation="255"/>
    </xf>
    <xf numFmtId="0" fontId="23" fillId="0" borderId="55" xfId="0" applyNumberFormat="1" applyFont="1" applyBorder="1" applyAlignment="1">
      <alignment horizontal="center" vertical="center" textRotation="255"/>
    </xf>
    <xf numFmtId="0" fontId="18" fillId="0" borderId="55" xfId="0" applyNumberFormat="1" applyFont="1" applyBorder="1" applyAlignment="1">
      <alignment horizontal="center" vertical="center" textRotation="255"/>
    </xf>
    <xf numFmtId="0" fontId="18" fillId="0" borderId="56" xfId="0" applyNumberFormat="1" applyFont="1" applyBorder="1" applyAlignment="1">
      <alignment horizontal="center" vertical="center" textRotation="255"/>
    </xf>
    <xf numFmtId="0" fontId="18" fillId="0" borderId="53" xfId="0" applyNumberFormat="1" applyFont="1" applyBorder="1" applyAlignment="1">
      <alignment horizontal="center" vertical="center" textRotation="255" wrapText="1"/>
    </xf>
    <xf numFmtId="0" fontId="18" fillId="0" borderId="54" xfId="0" applyNumberFormat="1" applyFont="1" applyBorder="1" applyAlignment="1">
      <alignment horizontal="center" vertical="center" textRotation="255" wrapText="1"/>
    </xf>
    <xf numFmtId="0" fontId="19" fillId="0" borderId="57" xfId="0" applyNumberFormat="1" applyFont="1" applyBorder="1" applyAlignment="1">
      <alignment horizontal="center" vertical="center"/>
    </xf>
    <xf numFmtId="0" fontId="77" fillId="0" borderId="57" xfId="0" applyNumberFormat="1" applyFont="1" applyBorder="1" applyAlignment="1">
      <alignment horizontal="center" vertical="center"/>
    </xf>
    <xf numFmtId="0" fontId="17" fillId="0" borderId="4" xfId="0" applyNumberFormat="1" applyFont="1" applyBorder="1" applyAlignment="1">
      <alignment horizontal="left"/>
    </xf>
    <xf numFmtId="0" fontId="18" fillId="0" borderId="4" xfId="0" applyNumberFormat="1" applyFont="1" applyBorder="1" applyAlignment="1">
      <alignment horizontal="left"/>
    </xf>
    <xf numFmtId="0" fontId="17" fillId="43" borderId="19" xfId="0" applyNumberFormat="1" applyFont="1" applyFill="1" applyBorder="1" applyAlignment="1">
      <alignment horizontal="center" vertical="center" wrapText="1"/>
    </xf>
    <xf numFmtId="0" fontId="18" fillId="43" borderId="58" xfId="0" applyNumberFormat="1" applyFont="1" applyFill="1" applyBorder="1" applyAlignment="1">
      <alignment horizontal="center" vertical="center" wrapText="1"/>
    </xf>
    <xf numFmtId="0" fontId="18" fillId="43" borderId="38" xfId="0" applyNumberFormat="1" applyFont="1" applyFill="1" applyBorder="1" applyAlignment="1">
      <alignment horizontal="center" vertical="center" wrapText="1"/>
    </xf>
    <xf numFmtId="0" fontId="17" fillId="0" borderId="40" xfId="0" applyNumberFormat="1" applyFont="1" applyBorder="1" applyAlignment="1">
      <alignment horizontal="center" vertical="center"/>
    </xf>
    <xf numFmtId="0" fontId="18" fillId="0" borderId="17" xfId="0" applyNumberFormat="1" applyFont="1" applyBorder="1" applyAlignment="1">
      <alignment horizontal="center" vertical="center"/>
    </xf>
    <xf numFmtId="0" fontId="18" fillId="0" borderId="59" xfId="0" applyNumberFormat="1" applyFont="1" applyBorder="1" applyAlignment="1">
      <alignment vertical="center" wrapText="1"/>
    </xf>
    <xf numFmtId="0" fontId="17" fillId="0" borderId="60" xfId="0" applyNumberFormat="1" applyFont="1" applyBorder="1" applyAlignment="1">
      <alignment horizontal="center" vertical="center"/>
    </xf>
    <xf numFmtId="0" fontId="18" fillId="0" borderId="61" xfId="0" applyNumberFormat="1" applyFont="1" applyBorder="1" applyAlignment="1">
      <alignment horizontal="center" vertical="center"/>
    </xf>
    <xf numFmtId="0" fontId="18" fillId="0" borderId="26" xfId="0" applyNumberFormat="1" applyFont="1" applyBorder="1" applyAlignment="1">
      <alignment horizontal="center" vertical="center" textRotation="255"/>
    </xf>
    <xf numFmtId="0" fontId="18" fillId="0" borderId="26" xfId="0" applyNumberFormat="1" applyFont="1" applyBorder="1" applyAlignment="1">
      <alignment horizontal="center" vertical="center"/>
    </xf>
    <xf numFmtId="0" fontId="23" fillId="0" borderId="53" xfId="0" applyNumberFormat="1" applyFont="1" applyBorder="1" applyAlignment="1">
      <alignment horizontal="center" vertical="center" textRotation="255" wrapText="1"/>
    </xf>
    <xf numFmtId="0" fontId="12" fillId="0" borderId="54" xfId="0" applyFont="1" applyBorder="1" applyAlignment="1">
      <alignment/>
    </xf>
    <xf numFmtId="0" fontId="12" fillId="0" borderId="53" xfId="0" applyFont="1" applyBorder="1" applyAlignment="1">
      <alignment/>
    </xf>
    <xf numFmtId="0" fontId="12" fillId="0" borderId="44" xfId="0" applyFont="1" applyBorder="1" applyAlignment="1">
      <alignment/>
    </xf>
    <xf numFmtId="0" fontId="12" fillId="0" borderId="10" xfId="0" applyFont="1" applyBorder="1" applyAlignment="1">
      <alignment/>
    </xf>
    <xf numFmtId="0" fontId="17" fillId="43" borderId="3" xfId="0" applyNumberFormat="1" applyFont="1" applyFill="1" applyBorder="1" applyAlignment="1">
      <alignment horizontal="center" wrapText="1"/>
    </xf>
    <xf numFmtId="0" fontId="18" fillId="43" borderId="3" xfId="0" applyNumberFormat="1" applyFont="1" applyFill="1" applyBorder="1" applyAlignment="1">
      <alignment horizontal="center" wrapText="1"/>
    </xf>
    <xf numFmtId="0" fontId="17" fillId="0" borderId="43" xfId="0" applyNumberFormat="1" applyFont="1" applyBorder="1" applyAlignment="1">
      <alignment horizontal="center" vertical="center" textRotation="255" wrapText="1"/>
    </xf>
    <xf numFmtId="0" fontId="18" fillId="0" borderId="62" xfId="0" applyNumberFormat="1" applyFont="1" applyBorder="1" applyAlignment="1">
      <alignment horizontal="center" vertical="center" textRotation="255" wrapText="1"/>
    </xf>
    <xf numFmtId="0" fontId="18" fillId="0" borderId="63" xfId="0" applyNumberFormat="1" applyFont="1" applyBorder="1" applyAlignment="1">
      <alignment horizontal="center" vertical="center" textRotation="255" wrapText="1"/>
    </xf>
    <xf numFmtId="0" fontId="18" fillId="0" borderId="26" xfId="0" applyNumberFormat="1" applyFont="1" applyBorder="1" applyAlignment="1">
      <alignment horizontal="center" vertical="center" wrapText="1"/>
    </xf>
    <xf numFmtId="0" fontId="18" fillId="0" borderId="26" xfId="0" applyNumberFormat="1" applyFont="1" applyBorder="1" applyAlignment="1">
      <alignment vertical="center" wrapText="1"/>
    </xf>
    <xf numFmtId="0" fontId="17" fillId="0" borderId="64" xfId="0" applyNumberFormat="1" applyFont="1" applyBorder="1" applyAlignment="1">
      <alignment horizontal="center" vertical="center" textRotation="255" wrapText="1"/>
    </xf>
    <xf numFmtId="0" fontId="18" fillId="0" borderId="55" xfId="0" applyNumberFormat="1" applyFont="1" applyBorder="1" applyAlignment="1">
      <alignment horizontal="center" vertical="center" textRotation="255" wrapText="1"/>
    </xf>
    <xf numFmtId="0" fontId="18" fillId="0" borderId="56" xfId="0" applyNumberFormat="1" applyFont="1" applyBorder="1" applyAlignment="1">
      <alignment horizontal="center" vertical="center" textRotation="255" wrapText="1"/>
    </xf>
    <xf numFmtId="0" fontId="17" fillId="43" borderId="40" xfId="0" applyNumberFormat="1" applyFont="1" applyFill="1" applyBorder="1" applyAlignment="1">
      <alignment horizontal="center" vertical="center" wrapText="1"/>
    </xf>
    <xf numFmtId="0" fontId="18" fillId="43" borderId="2" xfId="0" applyNumberFormat="1" applyFont="1" applyFill="1" applyBorder="1" applyAlignment="1">
      <alignment horizontal="center" vertical="center" wrapText="1"/>
    </xf>
    <xf numFmtId="0" fontId="18" fillId="43" borderId="17" xfId="0" applyNumberFormat="1" applyFont="1" applyFill="1" applyBorder="1" applyAlignment="1">
      <alignment horizontal="center" vertical="center" wrapText="1"/>
    </xf>
    <xf numFmtId="0" fontId="17" fillId="43" borderId="45" xfId="0" applyNumberFormat="1" applyFont="1" applyFill="1" applyBorder="1" applyAlignment="1">
      <alignment horizontal="center" vertical="center" wrapText="1"/>
    </xf>
    <xf numFmtId="0" fontId="18" fillId="43" borderId="10" xfId="0" applyNumberFormat="1" applyFont="1" applyFill="1" applyBorder="1" applyAlignment="1">
      <alignment wrapText="1"/>
    </xf>
    <xf numFmtId="0" fontId="17" fillId="44" borderId="65" xfId="0" applyNumberFormat="1" applyFont="1" applyFill="1" applyBorder="1" applyAlignment="1">
      <alignment horizontal="center" wrapText="1"/>
    </xf>
    <xf numFmtId="0" fontId="18" fillId="44" borderId="58" xfId="0" applyNumberFormat="1" applyFont="1" applyFill="1" applyBorder="1" applyAlignment="1">
      <alignment horizontal="center" wrapText="1"/>
    </xf>
    <xf numFmtId="0" fontId="18" fillId="44" borderId="38" xfId="0" applyNumberFormat="1" applyFont="1" applyFill="1" applyBorder="1" applyAlignment="1">
      <alignment horizontal="center" wrapText="1"/>
    </xf>
    <xf numFmtId="0" fontId="17" fillId="0" borderId="33" xfId="0" applyNumberFormat="1" applyFont="1" applyBorder="1" applyAlignment="1">
      <alignment horizontal="center" vertical="center" textRotation="255" wrapText="1"/>
    </xf>
    <xf numFmtId="0" fontId="18" fillId="0" borderId="10" xfId="0" applyNumberFormat="1" applyFont="1" applyBorder="1" applyAlignment="1">
      <alignment horizontal="center" vertical="center" textRotation="255" wrapText="1"/>
    </xf>
    <xf numFmtId="0" fontId="18" fillId="0" borderId="3" xfId="0" applyNumberFormat="1" applyFont="1" applyBorder="1" applyAlignment="1">
      <alignment horizontal="center" vertical="center" textRotation="255" wrapText="1"/>
    </xf>
    <xf numFmtId="0" fontId="32" fillId="43" borderId="40" xfId="0" applyNumberFormat="1" applyFont="1" applyFill="1" applyBorder="1" applyAlignment="1">
      <alignment horizontal="center"/>
    </xf>
    <xf numFmtId="0" fontId="33" fillId="43" borderId="2" xfId="0" applyNumberFormat="1" applyFont="1" applyFill="1" applyBorder="1" applyAlignment="1">
      <alignment horizontal="center"/>
    </xf>
    <xf numFmtId="0" fontId="33" fillId="43" borderId="17" xfId="0" applyNumberFormat="1" applyFont="1" applyFill="1" applyBorder="1" applyAlignment="1">
      <alignment horizontal="center"/>
    </xf>
    <xf numFmtId="0" fontId="17" fillId="43" borderId="3" xfId="0" applyNumberFormat="1" applyFont="1" applyFill="1" applyBorder="1" applyAlignment="1">
      <alignment horizontal="center" vertical="center" wrapText="1"/>
    </xf>
    <xf numFmtId="0" fontId="18" fillId="43" borderId="3" xfId="0" applyNumberFormat="1" applyFont="1" applyFill="1" applyBorder="1" applyAlignment="1">
      <alignment horizontal="center" vertical="center" wrapText="1"/>
    </xf>
    <xf numFmtId="0" fontId="17" fillId="43" borderId="40" xfId="0" applyNumberFormat="1" applyFont="1" applyFill="1" applyBorder="1" applyAlignment="1">
      <alignment horizontal="center"/>
    </xf>
    <xf numFmtId="0" fontId="18" fillId="43" borderId="2" xfId="0" applyNumberFormat="1" applyFont="1" applyFill="1" applyBorder="1" applyAlignment="1">
      <alignment horizontal="center"/>
    </xf>
    <xf numFmtId="0" fontId="18" fillId="43" borderId="17" xfId="0" applyNumberFormat="1" applyFont="1" applyFill="1" applyBorder="1" applyAlignment="1">
      <alignment horizontal="center"/>
    </xf>
    <xf numFmtId="0" fontId="7" fillId="0" borderId="39"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19" fillId="0" borderId="0" xfId="0" applyFont="1" applyBorder="1" applyAlignment="1">
      <alignment horizontal="center" vertical="center"/>
    </xf>
    <xf numFmtId="0" fontId="17" fillId="0" borderId="49" xfId="0" applyFont="1" applyBorder="1" applyAlignment="1">
      <alignment horizontal="center" vertical="center" textRotation="255"/>
    </xf>
    <xf numFmtId="0" fontId="18" fillId="0" borderId="17" xfId="0" applyFont="1" applyBorder="1" applyAlignment="1">
      <alignment horizontal="center" vertical="center" textRotation="255"/>
    </xf>
    <xf numFmtId="0" fontId="17" fillId="0" borderId="46" xfId="0" applyFont="1" applyBorder="1" applyAlignment="1">
      <alignment horizontal="center" vertical="center" textRotation="255" wrapText="1"/>
    </xf>
    <xf numFmtId="0" fontId="18" fillId="0" borderId="3" xfId="0" applyFont="1" applyBorder="1" applyAlignment="1">
      <alignment horizontal="center" vertical="center" textRotation="255" wrapText="1"/>
    </xf>
    <xf numFmtId="0" fontId="17" fillId="0" borderId="46" xfId="0" applyFont="1" applyBorder="1" applyAlignment="1">
      <alignment horizontal="center" vertical="center"/>
    </xf>
    <xf numFmtId="0" fontId="18" fillId="0" borderId="3" xfId="0" applyFont="1" applyBorder="1" applyAlignment="1">
      <alignment horizontal="center" vertical="center"/>
    </xf>
    <xf numFmtId="0" fontId="17" fillId="0" borderId="46" xfId="0" applyFont="1" applyBorder="1" applyAlignment="1">
      <alignment horizontal="center" vertical="center" textRotation="255"/>
    </xf>
    <xf numFmtId="0" fontId="18" fillId="0" borderId="3" xfId="0" applyFont="1" applyBorder="1" applyAlignment="1">
      <alignment horizontal="center" vertical="center" textRotation="255"/>
    </xf>
    <xf numFmtId="0" fontId="18" fillId="0" borderId="46"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Fill="1" applyBorder="1" applyAlignment="1">
      <alignment vertical="center" textRotation="255"/>
    </xf>
    <xf numFmtId="0" fontId="18" fillId="0" borderId="3" xfId="0" applyFont="1" applyFill="1" applyBorder="1" applyAlignment="1">
      <alignment vertical="center" textRotation="255"/>
    </xf>
    <xf numFmtId="0" fontId="17" fillId="44" borderId="65" xfId="0" applyFont="1" applyFill="1" applyBorder="1" applyAlignment="1">
      <alignment horizontal="center" vertical="center" wrapText="1"/>
    </xf>
    <xf numFmtId="0" fontId="21" fillId="44" borderId="58" xfId="0" applyFont="1" applyFill="1" applyBorder="1" applyAlignment="1">
      <alignment wrapText="1"/>
    </xf>
    <xf numFmtId="0" fontId="21" fillId="44" borderId="38" xfId="0" applyFont="1" applyFill="1" applyBorder="1" applyAlignment="1">
      <alignment wrapText="1"/>
    </xf>
    <xf numFmtId="0" fontId="32" fillId="0" borderId="44" xfId="0" applyFont="1" applyBorder="1" applyAlignment="1">
      <alignment horizontal="center" vertical="center" wrapText="1"/>
    </xf>
    <xf numFmtId="0" fontId="32" fillId="0" borderId="10" xfId="0" applyFont="1" applyBorder="1" applyAlignment="1">
      <alignment horizontal="center" vertical="center" wrapText="1"/>
    </xf>
    <xf numFmtId="0" fontId="17" fillId="0" borderId="68" xfId="0" applyFont="1" applyBorder="1" applyAlignment="1">
      <alignment vertical="center" wrapText="1"/>
    </xf>
    <xf numFmtId="0" fontId="18" fillId="0" borderId="66" xfId="0" applyFont="1" applyBorder="1" applyAlignment="1">
      <alignment vertical="center" wrapText="1"/>
    </xf>
    <xf numFmtId="0" fontId="18" fillId="0" borderId="67" xfId="0" applyFont="1" applyBorder="1" applyAlignment="1">
      <alignment vertical="center" wrapText="1"/>
    </xf>
    <xf numFmtId="0" fontId="17" fillId="0" borderId="69"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6" xfId="0" applyFont="1" applyBorder="1" applyAlignment="1">
      <alignment horizontal="center" vertical="center" textRotation="255" wrapText="1"/>
    </xf>
    <xf numFmtId="0" fontId="17" fillId="0" borderId="3" xfId="0" applyFont="1" applyBorder="1" applyAlignment="1">
      <alignment vertical="center" textRotation="255"/>
    </xf>
    <xf numFmtId="0" fontId="18" fillId="0" borderId="3" xfId="0" applyFont="1" applyBorder="1" applyAlignment="1">
      <alignment vertical="center" textRotation="255"/>
    </xf>
    <xf numFmtId="0" fontId="17" fillId="0" borderId="3" xfId="0" applyFont="1" applyBorder="1" applyAlignment="1">
      <alignment horizontal="center" vertical="center" textRotation="255"/>
    </xf>
    <xf numFmtId="0" fontId="26" fillId="0" borderId="40" xfId="0" applyFont="1" applyFill="1" applyBorder="1" applyAlignment="1">
      <alignment horizontal="center" vertical="center"/>
    </xf>
    <xf numFmtId="0" fontId="24" fillId="0" borderId="2" xfId="0" applyFont="1" applyBorder="1" applyAlignment="1">
      <alignment horizontal="center" vertical="center"/>
    </xf>
    <xf numFmtId="0" fontId="26" fillId="0" borderId="2" xfId="0" applyFont="1" applyFill="1" applyBorder="1" applyAlignment="1">
      <alignment horizontal="center" vertical="center"/>
    </xf>
    <xf numFmtId="0" fontId="0" fillId="0" borderId="17" xfId="0" applyBorder="1" applyAlignment="1">
      <alignment horizontal="center" vertical="center"/>
    </xf>
    <xf numFmtId="0" fontId="0" fillId="0" borderId="0" xfId="0" applyFont="1" applyFill="1" applyBorder="1" applyAlignment="1">
      <alignment horizontal="left" vertical="top" wrapText="1"/>
    </xf>
    <xf numFmtId="0" fontId="27" fillId="0" borderId="2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87" fillId="0" borderId="23" xfId="0" applyFont="1" applyFill="1" applyBorder="1" applyAlignment="1">
      <alignment vertical="center" wrapText="1"/>
    </xf>
    <xf numFmtId="0" fontId="86" fillId="0" borderId="24" xfId="0" applyFont="1" applyFill="1" applyBorder="1" applyAlignment="1">
      <alignment vertical="center" wrapText="1"/>
    </xf>
    <xf numFmtId="0" fontId="86" fillId="0" borderId="25" xfId="0" applyFont="1" applyFill="1" applyBorder="1" applyAlignment="1">
      <alignment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26" fillId="0" borderId="23" xfId="0" applyFont="1" applyFill="1" applyBorder="1" applyAlignment="1">
      <alignment horizontal="right" vertical="center" wrapText="1"/>
    </xf>
    <xf numFmtId="0" fontId="26" fillId="0" borderId="24" xfId="0" applyFont="1" applyFill="1" applyBorder="1" applyAlignment="1">
      <alignment horizontal="right" vertical="center" wrapText="1"/>
    </xf>
    <xf numFmtId="0" fontId="26" fillId="0" borderId="25" xfId="0" applyFont="1" applyFill="1" applyBorder="1" applyAlignment="1">
      <alignment horizontal="right" vertical="center" wrapText="1"/>
    </xf>
    <xf numFmtId="0" fontId="1" fillId="0" borderId="23" xfId="0" applyFont="1" applyFill="1" applyBorder="1" applyAlignment="1">
      <alignment horizontal="right" vertical="center" wrapText="1"/>
    </xf>
    <xf numFmtId="0" fontId="27" fillId="0" borderId="23" xfId="0" applyFont="1" applyFill="1" applyBorder="1" applyAlignment="1">
      <alignment horizontal="center" wrapText="1"/>
    </xf>
    <xf numFmtId="0" fontId="27" fillId="0" borderId="25" xfId="0" applyFont="1" applyFill="1" applyBorder="1" applyAlignment="1">
      <alignment horizontal="center" wrapText="1"/>
    </xf>
    <xf numFmtId="0" fontId="12" fillId="0" borderId="7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88" fillId="0" borderId="23" xfId="0" applyFont="1" applyFill="1" applyBorder="1" applyAlignment="1">
      <alignment horizontal="center" vertical="center" wrapText="1"/>
    </xf>
    <xf numFmtId="0" fontId="88" fillId="0" borderId="24" xfId="0" applyFont="1" applyFill="1" applyBorder="1" applyAlignment="1">
      <alignment horizontal="center" vertical="center" wrapText="1"/>
    </xf>
    <xf numFmtId="0" fontId="34" fillId="0" borderId="4" xfId="0" applyFont="1" applyFill="1" applyBorder="1" applyAlignment="1">
      <alignment horizontal="center"/>
    </xf>
    <xf numFmtId="0" fontId="27" fillId="0" borderId="23" xfId="0" applyFont="1" applyFill="1" applyBorder="1" applyAlignment="1">
      <alignment horizontal="right" wrapText="1"/>
    </xf>
    <xf numFmtId="0" fontId="27" fillId="0" borderId="25" xfId="0" applyFont="1" applyFill="1" applyBorder="1" applyAlignment="1">
      <alignment horizontal="right" wrapText="1"/>
    </xf>
    <xf numFmtId="0" fontId="27" fillId="0" borderId="70" xfId="0" applyFont="1" applyFill="1" applyBorder="1" applyAlignment="1">
      <alignment horizontal="center" wrapText="1"/>
    </xf>
    <xf numFmtId="0" fontId="27" fillId="0" borderId="29" xfId="0" applyFont="1" applyFill="1" applyBorder="1" applyAlignment="1">
      <alignment horizontal="center" wrapText="1"/>
    </xf>
    <xf numFmtId="0" fontId="27" fillId="0" borderId="73" xfId="0" applyFont="1" applyFill="1" applyBorder="1" applyAlignment="1">
      <alignment horizontal="center" wrapText="1"/>
    </xf>
    <xf numFmtId="0" fontId="27" fillId="0" borderId="30" xfId="0" applyFont="1" applyFill="1" applyBorder="1" applyAlignment="1">
      <alignment horizontal="center" wrapText="1"/>
    </xf>
  </cellXfs>
  <cellStyles count="159">
    <cellStyle name="Normal" xfId="0"/>
    <cellStyle name="RowLevel_0" xfId="1"/>
    <cellStyle name="ColLevel_0" xfId="2"/>
    <cellStyle name="RowLevel_1" xfId="3"/>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强调文字颜色 1" xfId="25"/>
    <cellStyle name="20% - 强调文字颜色 2" xfId="26"/>
    <cellStyle name="20% - 强调文字颜色 3" xfId="27"/>
    <cellStyle name="20% - 强调文字颜色 4" xfId="28"/>
    <cellStyle name="20% - 强调文字颜色 5" xfId="29"/>
    <cellStyle name="20% - 强调文字颜色 6" xfId="30"/>
    <cellStyle name="40% - 强调文字颜色 1" xfId="31"/>
    <cellStyle name="40% - 强调文字颜色 2" xfId="32"/>
    <cellStyle name="40% - 强调文字颜色 3" xfId="33"/>
    <cellStyle name="40% - 强调文字颜色 4" xfId="34"/>
    <cellStyle name="40% - 强调文字颜色 5" xfId="35"/>
    <cellStyle name="40% - 强调文字颜色 6" xfId="36"/>
    <cellStyle name="60% - 强调文字颜色 1" xfId="37"/>
    <cellStyle name="60% - 强调文字颜色 2" xfId="38"/>
    <cellStyle name="60% - 强调文字颜色 3" xfId="39"/>
    <cellStyle name="60% - 强调文字颜色 4" xfId="40"/>
    <cellStyle name="60% - 强调文字颜色 5" xfId="41"/>
    <cellStyle name="60% - 强调文字颜色 6" xfId="42"/>
    <cellStyle name="6mal"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args.style" xfId="68"/>
    <cellStyle name="Comma [0]_!!!GO" xfId="69"/>
    <cellStyle name="comma zerodec" xfId="70"/>
    <cellStyle name="Comma_!!!GO" xfId="71"/>
    <cellStyle name="Currency [0]_!!!GO" xfId="72"/>
    <cellStyle name="Currency_!!!GO" xfId="73"/>
    <cellStyle name="Currency1" xfId="74"/>
    <cellStyle name="Date" xfId="75"/>
    <cellStyle name="Dollar (zero dec)" xfId="76"/>
    <cellStyle name="Grey" xfId="77"/>
    <cellStyle name="Header1" xfId="78"/>
    <cellStyle name="Header2" xfId="79"/>
    <cellStyle name="Input [yellow]" xfId="80"/>
    <cellStyle name="Input Cells" xfId="81"/>
    <cellStyle name="Linked Cells" xfId="82"/>
    <cellStyle name="Millares [0]_96 Risk" xfId="83"/>
    <cellStyle name="Millares_96 Risk" xfId="84"/>
    <cellStyle name="Milliers [0]_!!!GO" xfId="85"/>
    <cellStyle name="Milliers_!!!GO" xfId="86"/>
    <cellStyle name="Moneda [0]_96 Risk" xfId="87"/>
    <cellStyle name="Moneda_96 Risk" xfId="88"/>
    <cellStyle name="Mon閠aire [0]_!!!GO" xfId="89"/>
    <cellStyle name="Mon閠aire_!!!GO" xfId="90"/>
    <cellStyle name="New Times Roman" xfId="91"/>
    <cellStyle name="no dec" xfId="92"/>
    <cellStyle name="Normal - Style1" xfId="93"/>
    <cellStyle name="Normal_!!!GO" xfId="94"/>
    <cellStyle name="Normal_Book1" xfId="95"/>
    <cellStyle name="per.style" xfId="96"/>
    <cellStyle name="Percent [2]" xfId="97"/>
    <cellStyle name="Percent_!!!GO" xfId="98"/>
    <cellStyle name="Pourcentage_pldt" xfId="99"/>
    <cellStyle name="PSChar" xfId="100"/>
    <cellStyle name="PSDate" xfId="101"/>
    <cellStyle name="PSDec" xfId="102"/>
    <cellStyle name="PSHeading" xfId="103"/>
    <cellStyle name="PSInt" xfId="104"/>
    <cellStyle name="PSSpacer" xfId="105"/>
    <cellStyle name="sstot" xfId="106"/>
    <cellStyle name="Standard_AREAS" xfId="107"/>
    <cellStyle name="t" xfId="108"/>
    <cellStyle name="t_HVAC Equipment (3)" xfId="109"/>
    <cellStyle name="Percent" xfId="110"/>
    <cellStyle name="捠壿 [0.00]_Region Orders (2)" xfId="111"/>
    <cellStyle name="捠壿_Region Orders (2)" xfId="112"/>
    <cellStyle name="编号" xfId="113"/>
    <cellStyle name="标题" xfId="114"/>
    <cellStyle name="标题 1" xfId="115"/>
    <cellStyle name="标题 2" xfId="116"/>
    <cellStyle name="标题 3" xfId="117"/>
    <cellStyle name="标题 4" xfId="118"/>
    <cellStyle name="标题1" xfId="119"/>
    <cellStyle name="表标题" xfId="120"/>
    <cellStyle name="部门" xfId="121"/>
    <cellStyle name="差" xfId="122"/>
    <cellStyle name="差_Book1" xfId="123"/>
    <cellStyle name="常规 2" xfId="124"/>
    <cellStyle name="常规 5" xfId="125"/>
    <cellStyle name="常规_Sheet1" xfId="126"/>
    <cellStyle name="常规_理论" xfId="127"/>
    <cellStyle name="Hyperlink" xfId="128"/>
    <cellStyle name="分级显示列_1_Book1" xfId="129"/>
    <cellStyle name="分级显示行_1_Book1" xfId="130"/>
    <cellStyle name="好" xfId="131"/>
    <cellStyle name="好_Book1" xfId="132"/>
    <cellStyle name="汇总" xfId="133"/>
    <cellStyle name="Currency" xfId="134"/>
    <cellStyle name="Currency [0]" xfId="135"/>
    <cellStyle name="计算" xfId="136"/>
    <cellStyle name="检查单元格" xfId="137"/>
    <cellStyle name="解释性文本" xfId="138"/>
    <cellStyle name="借出原因" xfId="139"/>
    <cellStyle name="警告文本" xfId="140"/>
    <cellStyle name="链接单元格" xfId="141"/>
    <cellStyle name="普通_laroux" xfId="142"/>
    <cellStyle name="千分位[0]_laroux" xfId="143"/>
    <cellStyle name="千分位_laroux" xfId="144"/>
    <cellStyle name="千位[0]_ 方正PC" xfId="145"/>
    <cellStyle name="千位_ 方正PC" xfId="146"/>
    <cellStyle name="Comma" xfId="147"/>
    <cellStyle name="Comma [0]" xfId="148"/>
    <cellStyle name="强调 1" xfId="149"/>
    <cellStyle name="强调 2" xfId="150"/>
    <cellStyle name="强调 3" xfId="151"/>
    <cellStyle name="强调文字颜色 1" xfId="152"/>
    <cellStyle name="强调文字颜色 2" xfId="153"/>
    <cellStyle name="强调文字颜色 3" xfId="154"/>
    <cellStyle name="强调文字颜色 4" xfId="155"/>
    <cellStyle name="强调文字颜色 5" xfId="156"/>
    <cellStyle name="强调文字颜色 6" xfId="157"/>
    <cellStyle name="日期" xfId="158"/>
    <cellStyle name="商品名称" xfId="159"/>
    <cellStyle name="适中" xfId="160"/>
    <cellStyle name="输出" xfId="161"/>
    <cellStyle name="输入" xfId="162"/>
    <cellStyle name="数量" xfId="163"/>
    <cellStyle name="样式 1" xfId="164"/>
    <cellStyle name="Followed Hyperlink" xfId="165"/>
    <cellStyle name="昗弨_Pacific Region P&amp;L" xfId="166"/>
    <cellStyle name="寘嬫愗傝 [0.00]_Region Orders (2)" xfId="167"/>
    <cellStyle name="寘嬫愗傝_Region Orders (2)" xfId="168"/>
    <cellStyle name="注释" xfId="1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19"/>
    </row>
    <row r="3" ht="14.25">
      <c r="A3" s="19"/>
    </row>
    <row r="4" ht="14.25">
      <c r="A4" s="19"/>
    </row>
    <row r="5" ht="14.25">
      <c r="A5" s="19"/>
    </row>
    <row r="6" ht="14.25">
      <c r="A6" s="19"/>
    </row>
    <row r="7" ht="14.25">
      <c r="A7" s="1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8"/>
  <sheetViews>
    <sheetView workbookViewId="0" topLeftCell="A37">
      <selection activeCell="C44" sqref="C44:D45"/>
    </sheetView>
  </sheetViews>
  <sheetFormatPr defaultColWidth="9.00390625" defaultRowHeight="14.25"/>
  <cols>
    <col min="1" max="1" width="6.50390625" style="0" customWidth="1"/>
    <col min="2" max="2" width="20.50390625" style="0" customWidth="1"/>
    <col min="3" max="3" width="43.375" style="0" customWidth="1"/>
    <col min="4" max="4" width="2.75390625" style="0" customWidth="1"/>
    <col min="5" max="5" width="10.875" style="0" customWidth="1"/>
  </cols>
  <sheetData>
    <row r="1" spans="1:5" ht="18.75" customHeight="1">
      <c r="A1" s="266" t="s">
        <v>282</v>
      </c>
      <c r="B1" s="267"/>
      <c r="C1" s="267"/>
      <c r="D1" s="267"/>
      <c r="E1" s="267"/>
    </row>
    <row r="2" spans="1:5" ht="14.25">
      <c r="A2" s="1"/>
      <c r="B2" s="1"/>
      <c r="C2" s="1"/>
      <c r="D2" s="1"/>
      <c r="E2" s="1"/>
    </row>
    <row r="3" spans="1:5" ht="14.25">
      <c r="A3" s="269" t="s">
        <v>197</v>
      </c>
      <c r="B3" s="269"/>
      <c r="C3" s="1"/>
      <c r="D3" s="1"/>
      <c r="E3" s="1"/>
    </row>
    <row r="4" spans="1:7" ht="65.25" customHeight="1">
      <c r="A4" s="289" t="s">
        <v>281</v>
      </c>
      <c r="B4" s="289"/>
      <c r="C4" s="289"/>
      <c r="D4" s="289"/>
      <c r="E4" s="289"/>
      <c r="F4" s="1"/>
      <c r="G4" s="1"/>
    </row>
    <row r="5" spans="1:5" ht="14.25">
      <c r="A5" s="270" t="s">
        <v>213</v>
      </c>
      <c r="B5" s="270"/>
      <c r="C5" s="29"/>
      <c r="D5" s="29"/>
      <c r="E5" s="29"/>
    </row>
    <row r="6" spans="1:7" ht="196.5" customHeight="1">
      <c r="A6" s="288" t="s">
        <v>259</v>
      </c>
      <c r="B6" s="288"/>
      <c r="C6" s="288"/>
      <c r="D6" s="288"/>
      <c r="E6" s="288"/>
      <c r="F6" s="1"/>
      <c r="G6" s="1"/>
    </row>
    <row r="7" spans="1:5" ht="14.25">
      <c r="A7" s="27" t="s">
        <v>198</v>
      </c>
      <c r="B7" s="27"/>
      <c r="C7" s="3"/>
      <c r="D7" s="2"/>
      <c r="E7" s="2"/>
    </row>
    <row r="8" ht="10.5" customHeight="1">
      <c r="A8" s="17"/>
    </row>
    <row r="9" spans="1:5" ht="36" customHeight="1">
      <c r="A9" s="268" t="s">
        <v>175</v>
      </c>
      <c r="B9" s="268"/>
      <c r="C9" s="290" t="s">
        <v>176</v>
      </c>
      <c r="D9" s="264"/>
      <c r="E9" s="58" t="s">
        <v>172</v>
      </c>
    </row>
    <row r="10" spans="1:5" ht="38.25" customHeight="1">
      <c r="A10" s="259" t="s">
        <v>177</v>
      </c>
      <c r="B10" s="59" t="s">
        <v>330</v>
      </c>
      <c r="C10" s="203" t="s">
        <v>297</v>
      </c>
      <c r="D10" s="204"/>
      <c r="E10" s="60"/>
    </row>
    <row r="11" spans="1:5" ht="36.75" customHeight="1">
      <c r="A11" s="259"/>
      <c r="B11" s="60" t="s">
        <v>329</v>
      </c>
      <c r="C11" s="203" t="s">
        <v>299</v>
      </c>
      <c r="D11" s="204"/>
      <c r="E11" s="60"/>
    </row>
    <row r="12" spans="1:5" ht="39" customHeight="1">
      <c r="A12" s="259"/>
      <c r="B12" s="60" t="s">
        <v>331</v>
      </c>
      <c r="C12" s="201" t="s">
        <v>287</v>
      </c>
      <c r="D12" s="202"/>
      <c r="E12" s="60"/>
    </row>
    <row r="13" spans="1:5" ht="88.5" customHeight="1">
      <c r="A13" s="259"/>
      <c r="B13" s="60" t="s">
        <v>332</v>
      </c>
      <c r="C13" s="201" t="s">
        <v>2</v>
      </c>
      <c r="D13" s="202"/>
      <c r="E13" s="60"/>
    </row>
    <row r="14" spans="1:5" ht="98.25" customHeight="1">
      <c r="A14" s="259"/>
      <c r="B14" s="75" t="s">
        <v>277</v>
      </c>
      <c r="C14" s="213" t="s">
        <v>260</v>
      </c>
      <c r="D14" s="214"/>
      <c r="E14" s="60"/>
    </row>
    <row r="15" spans="1:5" ht="39.75" customHeight="1">
      <c r="A15" s="262" t="s">
        <v>178</v>
      </c>
      <c r="B15" s="75" t="s">
        <v>141</v>
      </c>
      <c r="C15" s="213" t="s">
        <v>286</v>
      </c>
      <c r="D15" s="214"/>
      <c r="E15" s="26"/>
    </row>
    <row r="16" spans="1:5" ht="66.75" customHeight="1">
      <c r="A16" s="263"/>
      <c r="B16" s="75" t="s">
        <v>261</v>
      </c>
      <c r="C16" s="213" t="s">
        <v>262</v>
      </c>
      <c r="D16" s="214"/>
      <c r="E16" s="26"/>
    </row>
    <row r="17" spans="1:5" ht="76.5" customHeight="1">
      <c r="A17" s="263"/>
      <c r="B17" s="75" t="s">
        <v>263</v>
      </c>
      <c r="C17" s="213" t="s">
        <v>145</v>
      </c>
      <c r="D17" s="214"/>
      <c r="E17" s="26"/>
    </row>
    <row r="18" spans="1:5" ht="72" customHeight="1">
      <c r="A18" s="261"/>
      <c r="B18" s="75" t="s">
        <v>265</v>
      </c>
      <c r="C18" s="213" t="s">
        <v>149</v>
      </c>
      <c r="D18" s="214"/>
      <c r="E18" s="26"/>
    </row>
    <row r="19" spans="1:5" ht="135" customHeight="1">
      <c r="A19" s="260" t="s">
        <v>264</v>
      </c>
      <c r="B19" s="75" t="s">
        <v>147</v>
      </c>
      <c r="C19" s="213" t="s">
        <v>151</v>
      </c>
      <c r="D19" s="214"/>
      <c r="E19" s="26"/>
    </row>
    <row r="20" spans="1:5" ht="135.75" customHeight="1">
      <c r="A20" s="260"/>
      <c r="B20" s="75" t="s">
        <v>148</v>
      </c>
      <c r="C20" s="213" t="s">
        <v>266</v>
      </c>
      <c r="D20" s="200"/>
      <c r="E20" s="26"/>
    </row>
    <row r="21" spans="1:5" ht="108" customHeight="1">
      <c r="A21" s="260"/>
      <c r="B21" s="75" t="s">
        <v>254</v>
      </c>
      <c r="C21" s="213" t="s">
        <v>267</v>
      </c>
      <c r="D21" s="214"/>
      <c r="E21" s="26"/>
    </row>
    <row r="22" spans="1:5" ht="85.5" customHeight="1">
      <c r="A22" s="260"/>
      <c r="B22" s="75" t="s">
        <v>268</v>
      </c>
      <c r="C22" s="254" t="s">
        <v>269</v>
      </c>
      <c r="D22" s="255"/>
      <c r="E22" s="26"/>
    </row>
    <row r="23" spans="1:5" ht="85.5" customHeight="1">
      <c r="A23" s="260"/>
      <c r="B23" s="75" t="s">
        <v>268</v>
      </c>
      <c r="C23" s="254" t="s">
        <v>269</v>
      </c>
      <c r="D23" s="255"/>
      <c r="E23" s="26"/>
    </row>
    <row r="24" spans="1:4" ht="32.25" customHeight="1">
      <c r="A24" s="61"/>
      <c r="B24" s="62"/>
      <c r="C24" s="62"/>
      <c r="D24" s="62"/>
    </row>
    <row r="25" spans="1:5" ht="15.75">
      <c r="A25" s="269" t="s">
        <v>214</v>
      </c>
      <c r="B25" s="269"/>
      <c r="C25" s="5" t="s">
        <v>156</v>
      </c>
      <c r="D25" s="5"/>
      <c r="E25" s="5"/>
    </row>
    <row r="26" spans="1:5" ht="14.25">
      <c r="A26" s="4" t="s">
        <v>215</v>
      </c>
      <c r="B26" s="4"/>
      <c r="C26" s="4"/>
      <c r="D26" s="4"/>
      <c r="E26" s="2"/>
    </row>
    <row r="27" spans="1:5" ht="14.25">
      <c r="A27" s="269" t="s">
        <v>179</v>
      </c>
      <c r="B27" s="269"/>
      <c r="C27" s="5"/>
      <c r="D27" s="5"/>
      <c r="E27" s="5"/>
    </row>
    <row r="28" spans="1:7" ht="44.25" customHeight="1">
      <c r="A28" s="286" t="s">
        <v>372</v>
      </c>
      <c r="B28" s="286"/>
      <c r="C28" s="286"/>
      <c r="D28" s="286"/>
      <c r="E28" s="286"/>
      <c r="F28" s="1"/>
      <c r="G28" s="1"/>
    </row>
    <row r="29" spans="1:5" ht="14.25" customHeight="1">
      <c r="A29" s="287"/>
      <c r="B29" s="287"/>
      <c r="C29" s="287"/>
      <c r="D29" s="287"/>
      <c r="E29" s="287"/>
    </row>
    <row r="30" spans="1:5" ht="13.5" customHeight="1">
      <c r="A30" s="287"/>
      <c r="B30" s="287"/>
      <c r="C30" s="287"/>
      <c r="D30" s="287"/>
      <c r="E30" s="287"/>
    </row>
    <row r="31" spans="1:5" ht="14.25">
      <c r="A31" s="269" t="s">
        <v>199</v>
      </c>
      <c r="B31" s="269"/>
      <c r="C31" s="269"/>
      <c r="D31" s="269"/>
      <c r="E31" s="24"/>
    </row>
    <row r="32" spans="1:7" ht="37.5" customHeight="1">
      <c r="A32" s="285" t="s">
        <v>140</v>
      </c>
      <c r="B32" s="285"/>
      <c r="C32" s="285"/>
      <c r="D32" s="285"/>
      <c r="E32" s="285"/>
      <c r="F32" s="74"/>
      <c r="G32" s="74"/>
    </row>
    <row r="33" spans="1:5" ht="18.75" customHeight="1">
      <c r="A33" s="269" t="s">
        <v>216</v>
      </c>
      <c r="B33" s="269"/>
      <c r="C33" s="269"/>
      <c r="D33" s="269"/>
      <c r="E33" s="24"/>
    </row>
    <row r="34" spans="1:5" ht="40.5" customHeight="1">
      <c r="A34" s="279" t="s">
        <v>356</v>
      </c>
      <c r="B34" s="280"/>
      <c r="C34" s="280"/>
      <c r="D34" s="280"/>
      <c r="E34" s="280"/>
    </row>
    <row r="35" ht="31.5" customHeight="1" hidden="1"/>
    <row r="36" spans="1:3" ht="18.75" customHeight="1">
      <c r="A36" s="269" t="s">
        <v>217</v>
      </c>
      <c r="B36" s="269"/>
      <c r="C36" s="24"/>
    </row>
    <row r="37" spans="1:5" ht="14.25" customHeight="1">
      <c r="A37" s="271" t="s">
        <v>180</v>
      </c>
      <c r="B37" s="271"/>
      <c r="C37" s="271" t="s">
        <v>301</v>
      </c>
      <c r="D37" s="271"/>
      <c r="E37" s="271"/>
    </row>
    <row r="38" spans="1:5" ht="14.25" customHeight="1">
      <c r="A38" s="271"/>
      <c r="B38" s="271"/>
      <c r="C38" s="277" t="s">
        <v>212</v>
      </c>
      <c r="D38" s="278" t="s">
        <v>218</v>
      </c>
      <c r="E38" s="271" t="s">
        <v>219</v>
      </c>
    </row>
    <row r="39" spans="1:5" ht="14.25">
      <c r="A39" s="271"/>
      <c r="B39" s="271"/>
      <c r="C39" s="283"/>
      <c r="D39" s="284"/>
      <c r="E39" s="271"/>
    </row>
    <row r="40" spans="1:5" ht="14.25" customHeight="1">
      <c r="A40" s="274" t="s">
        <v>255</v>
      </c>
      <c r="B40" s="272" t="s">
        <v>256</v>
      </c>
      <c r="C40" s="277">
        <v>19.5</v>
      </c>
      <c r="D40" s="278"/>
      <c r="E40" s="281">
        <f>C40/54</f>
        <v>0.3611111111111111</v>
      </c>
    </row>
    <row r="41" spans="1:5" ht="14.25">
      <c r="A41" s="274"/>
      <c r="B41" s="273"/>
      <c r="C41" s="283"/>
      <c r="D41" s="284"/>
      <c r="E41" s="282"/>
    </row>
    <row r="42" spans="1:5" ht="14.25">
      <c r="A42" s="274"/>
      <c r="B42" s="272" t="s">
        <v>257</v>
      </c>
      <c r="C42" s="277">
        <v>14.5</v>
      </c>
      <c r="D42" s="278">
        <v>272</v>
      </c>
      <c r="E42" s="281">
        <f>C42/54</f>
        <v>0.26851851851851855</v>
      </c>
    </row>
    <row r="43" spans="1:5" ht="14.25">
      <c r="A43" s="274"/>
      <c r="B43" s="273"/>
      <c r="C43" s="283"/>
      <c r="D43" s="284"/>
      <c r="E43" s="282"/>
    </row>
    <row r="44" spans="1:5" ht="14.25">
      <c r="A44" s="274"/>
      <c r="B44" s="272" t="s">
        <v>258</v>
      </c>
      <c r="C44" s="277">
        <v>20</v>
      </c>
      <c r="D44" s="278">
        <v>256</v>
      </c>
      <c r="E44" s="281">
        <f>C44/54</f>
        <v>0.37037037037037035</v>
      </c>
    </row>
    <row r="45" spans="1:5" ht="14.25">
      <c r="A45" s="274"/>
      <c r="B45" s="273"/>
      <c r="C45" s="283"/>
      <c r="D45" s="284"/>
      <c r="E45" s="282"/>
    </row>
    <row r="46" spans="1:5" ht="14.25">
      <c r="A46" s="274"/>
      <c r="B46" s="70" t="s">
        <v>181</v>
      </c>
      <c r="C46" s="277">
        <f>C40+C42+C44</f>
        <v>54</v>
      </c>
      <c r="D46" s="278">
        <f>SUM(D40:D45)</f>
        <v>528</v>
      </c>
      <c r="E46" s="71">
        <f>C46/C48</f>
        <v>0.6625766871165644</v>
      </c>
    </row>
    <row r="47" spans="1:5" ht="26.25" customHeight="1">
      <c r="A47" s="70" t="s">
        <v>182</v>
      </c>
      <c r="B47" s="70" t="s">
        <v>173</v>
      </c>
      <c r="C47" s="277">
        <f>16+0.5+2.5+8.5</f>
        <v>27.5</v>
      </c>
      <c r="D47" s="278"/>
      <c r="E47" s="71">
        <f>C47/C48</f>
        <v>0.3374233128834356</v>
      </c>
    </row>
    <row r="48" spans="1:5" ht="14.25">
      <c r="A48" s="271" t="s">
        <v>181</v>
      </c>
      <c r="B48" s="271"/>
      <c r="C48" s="275">
        <f>C46+C47</f>
        <v>81.5</v>
      </c>
      <c r="D48" s="276"/>
      <c r="E48" s="212">
        <f>E46+E47</f>
        <v>1</v>
      </c>
    </row>
  </sheetData>
  <mergeCells count="42">
    <mergeCell ref="A27:B27"/>
    <mergeCell ref="A6:E6"/>
    <mergeCell ref="A4:E4"/>
    <mergeCell ref="C9:D9"/>
    <mergeCell ref="A15:A18"/>
    <mergeCell ref="A10:A14"/>
    <mergeCell ref="A25:B25"/>
    <mergeCell ref="A19:A23"/>
    <mergeCell ref="C22:D22"/>
    <mergeCell ref="C23:D23"/>
    <mergeCell ref="A33:B33"/>
    <mergeCell ref="C33:D33"/>
    <mergeCell ref="A32:E32"/>
    <mergeCell ref="A28:E28"/>
    <mergeCell ref="C31:D31"/>
    <mergeCell ref="A30:E30"/>
    <mergeCell ref="A31:B31"/>
    <mergeCell ref="A29:E29"/>
    <mergeCell ref="A34:E34"/>
    <mergeCell ref="A36:B36"/>
    <mergeCell ref="E44:E45"/>
    <mergeCell ref="E40:E41"/>
    <mergeCell ref="A37:B39"/>
    <mergeCell ref="E42:E43"/>
    <mergeCell ref="C38:D39"/>
    <mergeCell ref="C40:D41"/>
    <mergeCell ref="C42:D43"/>
    <mergeCell ref="C44:D45"/>
    <mergeCell ref="A48:B48"/>
    <mergeCell ref="C37:E37"/>
    <mergeCell ref="E38:E39"/>
    <mergeCell ref="B42:B43"/>
    <mergeCell ref="B44:B45"/>
    <mergeCell ref="A40:A46"/>
    <mergeCell ref="B40:B41"/>
    <mergeCell ref="C48:D48"/>
    <mergeCell ref="C46:D46"/>
    <mergeCell ref="C47:D47"/>
    <mergeCell ref="A1:E1"/>
    <mergeCell ref="A9:B9"/>
    <mergeCell ref="A3:B3"/>
    <mergeCell ref="A5:B5"/>
  </mergeCells>
  <printOptions horizontalCentered="1"/>
  <pageMargins left="0.5905511811023623" right="0.5905511811023623" top="0.1968503937007874" bottom="0.1968503937007874" header="0.5118110236220472" footer="0.7086614173228347"/>
  <pageSetup horizontalDpi="2400" verticalDpi="2400" orientation="portrait" paperSize="9" scale="9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F50"/>
  <sheetViews>
    <sheetView workbookViewId="0" topLeftCell="A1">
      <selection activeCell="C46" sqref="C46:D47"/>
    </sheetView>
  </sheetViews>
  <sheetFormatPr defaultColWidth="9.00390625" defaultRowHeight="14.25"/>
  <cols>
    <col min="1" max="1" width="11.625" style="0" customWidth="1"/>
    <col min="2" max="2" width="14.125" style="0" customWidth="1"/>
    <col min="3" max="3" width="42.625" style="0" customWidth="1"/>
    <col min="4" max="4" width="2.50390625" style="0" customWidth="1"/>
    <col min="5" max="5" width="8.25390625" style="0" customWidth="1"/>
    <col min="6" max="6" width="1.25" style="0" customWidth="1"/>
  </cols>
  <sheetData>
    <row r="1" spans="1:6" ht="8.25" customHeight="1">
      <c r="A1" s="293"/>
      <c r="B1" s="294"/>
      <c r="C1" s="294"/>
      <c r="D1" s="294"/>
      <c r="E1" s="294"/>
      <c r="F1" s="294"/>
    </row>
    <row r="2" spans="1:6" ht="39" customHeight="1">
      <c r="A2" s="295" t="s">
        <v>187</v>
      </c>
      <c r="B2" s="296"/>
      <c r="C2" s="296"/>
      <c r="D2" s="296"/>
      <c r="E2" s="296"/>
      <c r="F2" s="296"/>
    </row>
    <row r="3" spans="1:6" ht="30" customHeight="1">
      <c r="A3" s="295" t="s">
        <v>302</v>
      </c>
      <c r="B3" s="295"/>
      <c r="C3" s="295"/>
      <c r="D3" s="295"/>
      <c r="E3" s="295"/>
      <c r="F3" s="22"/>
    </row>
    <row r="4" spans="1:6" ht="15.75">
      <c r="A4" s="292" t="s">
        <v>189</v>
      </c>
      <c r="B4" s="292"/>
      <c r="C4" s="292"/>
      <c r="D4" s="6"/>
      <c r="E4" s="6"/>
      <c r="F4" s="6"/>
    </row>
    <row r="5" spans="1:6" ht="14.25">
      <c r="A5" s="297" t="s">
        <v>300</v>
      </c>
      <c r="B5" s="297"/>
      <c r="C5" s="297"/>
      <c r="D5" s="297"/>
      <c r="E5" s="297"/>
      <c r="F5" s="297"/>
    </row>
    <row r="6" spans="1:6" ht="96.75" customHeight="1">
      <c r="A6" s="297"/>
      <c r="B6" s="297"/>
      <c r="C6" s="297"/>
      <c r="D6" s="297"/>
      <c r="E6" s="297"/>
      <c r="F6" s="297"/>
    </row>
    <row r="7" spans="1:6" ht="15.75">
      <c r="A7" s="292" t="s">
        <v>183</v>
      </c>
      <c r="B7" s="292"/>
      <c r="C7" s="292"/>
      <c r="D7" s="292"/>
      <c r="E7" s="7"/>
      <c r="F7" s="7"/>
    </row>
    <row r="8" spans="1:6" ht="69.75" customHeight="1">
      <c r="A8" s="256" t="s">
        <v>159</v>
      </c>
      <c r="B8" s="256"/>
      <c r="C8" s="256"/>
      <c r="D8" s="256"/>
      <c r="E8" s="256"/>
      <c r="F8" s="256"/>
    </row>
    <row r="9" spans="1:6" ht="99.75" customHeight="1">
      <c r="A9" s="256" t="s">
        <v>160</v>
      </c>
      <c r="B9" s="256"/>
      <c r="C9" s="256"/>
      <c r="D9" s="256"/>
      <c r="E9" s="256"/>
      <c r="F9" s="16"/>
    </row>
    <row r="10" spans="1:6" ht="114.75" customHeight="1">
      <c r="A10" s="257" t="s">
        <v>161</v>
      </c>
      <c r="B10" s="257"/>
      <c r="C10" s="257"/>
      <c r="D10" s="257"/>
      <c r="E10" s="257"/>
      <c r="F10" s="257"/>
    </row>
    <row r="11" spans="1:6" ht="66" customHeight="1">
      <c r="A11" s="257" t="s">
        <v>162</v>
      </c>
      <c r="B11" s="298"/>
      <c r="C11" s="298"/>
      <c r="D11" s="298"/>
      <c r="E11" s="298"/>
      <c r="F11" s="298"/>
    </row>
    <row r="12" spans="1:6" ht="18" customHeight="1">
      <c r="A12" s="251" t="s">
        <v>184</v>
      </c>
      <c r="B12" s="251"/>
      <c r="C12" s="251"/>
      <c r="D12" s="251"/>
      <c r="E12" s="251"/>
      <c r="F12" s="251"/>
    </row>
    <row r="13" spans="1:6" ht="39" customHeight="1">
      <c r="A13" s="252" t="s">
        <v>190</v>
      </c>
      <c r="B13" s="253"/>
      <c r="C13" s="252" t="s">
        <v>200</v>
      </c>
      <c r="D13" s="253"/>
      <c r="E13" s="23" t="s">
        <v>191</v>
      </c>
      <c r="F13" s="14"/>
    </row>
    <row r="14" spans="1:6" ht="48.75" customHeight="1">
      <c r="A14" s="291" t="s">
        <v>192</v>
      </c>
      <c r="B14" s="158" t="s">
        <v>315</v>
      </c>
      <c r="C14" s="158" t="s">
        <v>296</v>
      </c>
      <c r="D14" s="158"/>
      <c r="E14" s="25"/>
      <c r="F14" s="14"/>
    </row>
    <row r="15" spans="1:6" ht="67.5" customHeight="1">
      <c r="A15" s="291"/>
      <c r="B15" s="158" t="s">
        <v>316</v>
      </c>
      <c r="C15" s="158" t="s">
        <v>295</v>
      </c>
      <c r="D15" s="158"/>
      <c r="E15" s="25"/>
      <c r="F15" s="14"/>
    </row>
    <row r="16" spans="1:6" ht="65.25" customHeight="1">
      <c r="A16" s="291"/>
      <c r="B16" s="158" t="s">
        <v>317</v>
      </c>
      <c r="C16" s="158" t="s">
        <v>278</v>
      </c>
      <c r="D16" s="158"/>
      <c r="E16" s="25"/>
      <c r="F16" s="14"/>
    </row>
    <row r="17" spans="1:6" ht="175.5" customHeight="1">
      <c r="A17" s="291"/>
      <c r="B17" s="158" t="s">
        <v>318</v>
      </c>
      <c r="C17" s="158" t="s">
        <v>1</v>
      </c>
      <c r="D17" s="158"/>
      <c r="E17" s="25"/>
      <c r="F17" s="14"/>
    </row>
    <row r="18" spans="1:6" ht="140.25" customHeight="1">
      <c r="A18" s="291"/>
      <c r="B18" s="164" t="s">
        <v>319</v>
      </c>
      <c r="C18" s="158" t="s">
        <v>142</v>
      </c>
      <c r="D18" s="158"/>
      <c r="E18" s="25"/>
      <c r="F18" s="14"/>
    </row>
    <row r="19" spans="1:6" ht="59.25" customHeight="1">
      <c r="A19" s="291" t="s">
        <v>193</v>
      </c>
      <c r="B19" s="164" t="s">
        <v>320</v>
      </c>
      <c r="C19" s="158" t="s">
        <v>144</v>
      </c>
      <c r="D19" s="158"/>
      <c r="E19" s="25"/>
      <c r="F19" s="14"/>
    </row>
    <row r="20" spans="1:6" ht="94.5" customHeight="1">
      <c r="A20" s="291"/>
      <c r="B20" s="164" t="s">
        <v>321</v>
      </c>
      <c r="C20" s="158" t="s">
        <v>143</v>
      </c>
      <c r="D20" s="158"/>
      <c r="E20" s="25"/>
      <c r="F20" s="14"/>
    </row>
    <row r="21" spans="1:6" ht="85.5" customHeight="1">
      <c r="A21" s="291"/>
      <c r="B21" s="164" t="s">
        <v>322</v>
      </c>
      <c r="C21" s="158" t="s">
        <v>146</v>
      </c>
      <c r="D21" s="158"/>
      <c r="E21" s="25"/>
      <c r="F21" s="14"/>
    </row>
    <row r="22" spans="1:6" ht="82.5" customHeight="1">
      <c r="A22" s="291"/>
      <c r="B22" s="164" t="s">
        <v>323</v>
      </c>
      <c r="C22" s="158" t="s">
        <v>150</v>
      </c>
      <c r="D22" s="158"/>
      <c r="E22" s="25"/>
      <c r="F22" s="14"/>
    </row>
    <row r="23" spans="1:6" ht="168.75" customHeight="1">
      <c r="A23" s="291" t="s">
        <v>194</v>
      </c>
      <c r="B23" s="164" t="s">
        <v>324</v>
      </c>
      <c r="C23" s="158" t="s">
        <v>152</v>
      </c>
      <c r="D23" s="158"/>
      <c r="E23" s="25"/>
      <c r="F23" s="14"/>
    </row>
    <row r="24" spans="1:6" ht="154.5" customHeight="1">
      <c r="A24" s="291"/>
      <c r="B24" s="164" t="s">
        <v>325</v>
      </c>
      <c r="C24" s="158" t="s">
        <v>153</v>
      </c>
      <c r="D24" s="158"/>
      <c r="E24" s="25"/>
      <c r="F24" s="14"/>
    </row>
    <row r="25" spans="1:6" ht="218.25" customHeight="1">
      <c r="A25" s="291"/>
      <c r="B25" s="164" t="s">
        <v>326</v>
      </c>
      <c r="C25" s="158" t="s">
        <v>154</v>
      </c>
      <c r="D25" s="158"/>
      <c r="E25" s="25"/>
      <c r="F25" s="14"/>
    </row>
    <row r="26" spans="1:6" ht="126" customHeight="1">
      <c r="A26" s="291"/>
      <c r="B26" s="164" t="s">
        <v>327</v>
      </c>
      <c r="C26" s="302" t="s">
        <v>155</v>
      </c>
      <c r="D26" s="302"/>
      <c r="E26" s="25"/>
      <c r="F26" s="14"/>
    </row>
    <row r="27" spans="1:6" ht="104.25" customHeight="1">
      <c r="A27" s="291"/>
      <c r="B27" s="164" t="s">
        <v>328</v>
      </c>
      <c r="C27" s="302" t="s">
        <v>155</v>
      </c>
      <c r="D27" s="302"/>
      <c r="E27" s="25"/>
      <c r="F27" s="14"/>
    </row>
    <row r="28" spans="1:6" ht="18" customHeight="1">
      <c r="A28" s="16"/>
      <c r="B28" s="16"/>
      <c r="C28" s="16"/>
      <c r="D28" s="16"/>
      <c r="E28" s="16"/>
      <c r="F28" s="16"/>
    </row>
    <row r="29" spans="1:6" ht="34.5" customHeight="1">
      <c r="A29" s="249" t="s">
        <v>185</v>
      </c>
      <c r="B29" s="250"/>
      <c r="C29" s="6"/>
      <c r="D29" s="6"/>
      <c r="E29" s="6"/>
      <c r="F29" s="6"/>
    </row>
    <row r="30" spans="1:6" ht="18.75" customHeight="1">
      <c r="A30" s="303" t="s">
        <v>157</v>
      </c>
      <c r="B30" s="304"/>
      <c r="C30" s="304"/>
      <c r="D30" s="304"/>
      <c r="E30" s="304"/>
      <c r="F30" s="6"/>
    </row>
    <row r="31" spans="1:6" ht="13.5" customHeight="1">
      <c r="A31" s="258"/>
      <c r="B31" s="287"/>
      <c r="C31" s="287"/>
      <c r="D31" s="6"/>
      <c r="E31" s="6"/>
      <c r="F31" s="6"/>
    </row>
    <row r="32" spans="1:6" ht="15.75">
      <c r="A32" s="249" t="s">
        <v>186</v>
      </c>
      <c r="B32" s="250"/>
      <c r="C32" s="6"/>
      <c r="D32" s="6"/>
      <c r="E32" s="6"/>
      <c r="F32" s="6"/>
    </row>
    <row r="33" spans="1:6" ht="57.75" customHeight="1">
      <c r="A33" s="300" t="s">
        <v>371</v>
      </c>
      <c r="B33" s="300"/>
      <c r="C33" s="300"/>
      <c r="D33" s="300"/>
      <c r="E33" s="300"/>
      <c r="F33" s="300"/>
    </row>
    <row r="34" spans="1:6" ht="15.75" customHeight="1">
      <c r="A34" s="299"/>
      <c r="B34" s="299"/>
      <c r="C34" s="299"/>
      <c r="D34" s="299"/>
      <c r="E34" s="299"/>
      <c r="F34" s="299"/>
    </row>
    <row r="35" spans="1:6" ht="15" customHeight="1">
      <c r="A35" s="299"/>
      <c r="B35" s="299"/>
      <c r="C35" s="299"/>
      <c r="D35" s="299"/>
      <c r="E35" s="299"/>
      <c r="F35" s="299"/>
    </row>
    <row r="36" spans="1:6" ht="15.75">
      <c r="A36" s="249" t="s">
        <v>195</v>
      </c>
      <c r="B36" s="250"/>
      <c r="C36" s="250"/>
      <c r="D36" s="6"/>
      <c r="E36" s="6"/>
      <c r="F36" s="6"/>
    </row>
    <row r="37" spans="1:6" ht="49.5" customHeight="1">
      <c r="A37" s="256" t="s">
        <v>158</v>
      </c>
      <c r="B37" s="256"/>
      <c r="C37" s="256"/>
      <c r="D37" s="256"/>
      <c r="E37" s="256"/>
      <c r="F37" s="256"/>
    </row>
    <row r="38" spans="1:6" ht="15.75">
      <c r="A38" s="249" t="s">
        <v>188</v>
      </c>
      <c r="B38" s="249"/>
      <c r="C38" s="249"/>
      <c r="D38" s="249"/>
      <c r="E38" s="249"/>
      <c r="F38" s="6"/>
    </row>
    <row r="39" spans="1:5" ht="72" customHeight="1">
      <c r="A39" s="303" t="s">
        <v>362</v>
      </c>
      <c r="B39" s="304"/>
      <c r="C39" s="304"/>
      <c r="D39" s="304"/>
      <c r="E39" s="304"/>
    </row>
    <row r="40" spans="1:5" ht="41.25" customHeight="1">
      <c r="A40" s="301" t="s">
        <v>196</v>
      </c>
      <c r="B40" s="301"/>
      <c r="C40" s="301"/>
      <c r="D40" s="15"/>
      <c r="E40" s="15"/>
    </row>
    <row r="41" spans="1:6" s="18" customFormat="1" ht="26.25" customHeight="1">
      <c r="A41" s="291" t="s">
        <v>203</v>
      </c>
      <c r="B41" s="291"/>
      <c r="C41" s="252" t="s">
        <v>201</v>
      </c>
      <c r="D41" s="253"/>
      <c r="E41" s="23" t="s">
        <v>202</v>
      </c>
      <c r="F41"/>
    </row>
    <row r="42" spans="1:6" s="18" customFormat="1" ht="12" customHeight="1">
      <c r="A42" s="291" t="s">
        <v>204</v>
      </c>
      <c r="B42" s="291" t="s">
        <v>205</v>
      </c>
      <c r="C42" s="277">
        <v>19.5</v>
      </c>
      <c r="D42" s="278"/>
      <c r="E42" s="281">
        <f>C42/54</f>
        <v>0.3611111111111111</v>
      </c>
      <c r="F42"/>
    </row>
    <row r="43" spans="1:6" s="18" customFormat="1" ht="22.5" customHeight="1">
      <c r="A43" s="291"/>
      <c r="B43" s="291"/>
      <c r="C43" s="283"/>
      <c r="D43" s="284"/>
      <c r="E43" s="282"/>
      <c r="F43"/>
    </row>
    <row r="44" spans="1:6" s="18" customFormat="1" ht="32.25" customHeight="1">
      <c r="A44" s="291"/>
      <c r="B44" s="291" t="s">
        <v>206</v>
      </c>
      <c r="C44" s="277">
        <v>14.5</v>
      </c>
      <c r="D44" s="278">
        <v>272</v>
      </c>
      <c r="E44" s="281">
        <f>C44/54</f>
        <v>0.26851851851851855</v>
      </c>
      <c r="F44"/>
    </row>
    <row r="45" spans="1:6" s="18" customFormat="1" ht="18" customHeight="1">
      <c r="A45" s="291"/>
      <c r="B45" s="291"/>
      <c r="C45" s="283"/>
      <c r="D45" s="284"/>
      <c r="E45" s="282"/>
      <c r="F45"/>
    </row>
    <row r="46" spans="1:6" s="18" customFormat="1" ht="14.25" customHeight="1">
      <c r="A46" s="291"/>
      <c r="B46" s="291" t="s">
        <v>207</v>
      </c>
      <c r="C46" s="277">
        <v>20</v>
      </c>
      <c r="D46" s="278">
        <v>256</v>
      </c>
      <c r="E46" s="281">
        <f>C46/54</f>
        <v>0.37037037037037035</v>
      </c>
      <c r="F46"/>
    </row>
    <row r="47" spans="1:6" s="18" customFormat="1" ht="36" customHeight="1">
      <c r="A47" s="291"/>
      <c r="B47" s="291"/>
      <c r="C47" s="283"/>
      <c r="D47" s="284"/>
      <c r="E47" s="282"/>
      <c r="F47"/>
    </row>
    <row r="48" spans="1:6" s="18" customFormat="1" ht="34.5" customHeight="1">
      <c r="A48" s="291"/>
      <c r="B48" s="23" t="s">
        <v>208</v>
      </c>
      <c r="C48" s="277">
        <f>C42+C44+C46</f>
        <v>54</v>
      </c>
      <c r="D48" s="278">
        <f>SUM(D42:D47)</f>
        <v>528</v>
      </c>
      <c r="E48" s="71">
        <f>C48/C50</f>
        <v>0.6625766871165644</v>
      </c>
      <c r="F48"/>
    </row>
    <row r="49" spans="1:6" s="18" customFormat="1" ht="25.5">
      <c r="A49" s="23" t="s">
        <v>209</v>
      </c>
      <c r="B49" s="23" t="s">
        <v>210</v>
      </c>
      <c r="C49" s="277">
        <f>16+0.5+2.5+8.5</f>
        <v>27.5</v>
      </c>
      <c r="D49" s="278"/>
      <c r="E49" s="71">
        <f>C49/C50</f>
        <v>0.3374233128834356</v>
      </c>
      <c r="F49"/>
    </row>
    <row r="50" spans="1:5" ht="14.25">
      <c r="A50" s="291" t="s">
        <v>208</v>
      </c>
      <c r="B50" s="291"/>
      <c r="C50" s="275">
        <f>C48+C49</f>
        <v>81.5</v>
      </c>
      <c r="D50" s="276"/>
      <c r="E50" s="212">
        <f>E48+E49</f>
        <v>1</v>
      </c>
    </row>
  </sheetData>
  <mergeCells count="46">
    <mergeCell ref="C50:D50"/>
    <mergeCell ref="C41:D41"/>
    <mergeCell ref="C42:D43"/>
    <mergeCell ref="C44:D45"/>
    <mergeCell ref="C46:D47"/>
    <mergeCell ref="A41:B41"/>
    <mergeCell ref="A19:A22"/>
    <mergeCell ref="A38:E38"/>
    <mergeCell ref="A40:C40"/>
    <mergeCell ref="A23:A27"/>
    <mergeCell ref="C26:D26"/>
    <mergeCell ref="C27:D27"/>
    <mergeCell ref="A39:E39"/>
    <mergeCell ref="A34:F34"/>
    <mergeCell ref="A30:E30"/>
    <mergeCell ref="A50:B50"/>
    <mergeCell ref="B42:B43"/>
    <mergeCell ref="B44:B45"/>
    <mergeCell ref="E42:E43"/>
    <mergeCell ref="E44:E45"/>
    <mergeCell ref="A42:A48"/>
    <mergeCell ref="B46:B47"/>
    <mergeCell ref="C48:D48"/>
    <mergeCell ref="E46:E47"/>
    <mergeCell ref="C49:D49"/>
    <mergeCell ref="A37:F37"/>
    <mergeCell ref="A11:F11"/>
    <mergeCell ref="A35:F35"/>
    <mergeCell ref="A36:C36"/>
    <mergeCell ref="A33:F33"/>
    <mergeCell ref="A29:B29"/>
    <mergeCell ref="A7:D7"/>
    <mergeCell ref="A1:F1"/>
    <mergeCell ref="A2:F2"/>
    <mergeCell ref="A5:F6"/>
    <mergeCell ref="A4:C4"/>
    <mergeCell ref="A3:E3"/>
    <mergeCell ref="A8:F8"/>
    <mergeCell ref="A10:F10"/>
    <mergeCell ref="A31:C31"/>
    <mergeCell ref="A32:B32"/>
    <mergeCell ref="A12:F12"/>
    <mergeCell ref="A13:B13"/>
    <mergeCell ref="C13:D13"/>
    <mergeCell ref="A14:A18"/>
    <mergeCell ref="A9:E9"/>
  </mergeCells>
  <printOptions horizontalCentered="1"/>
  <pageMargins left="0.7480314960629921" right="0.7480314960629921" top="0.1968503937007874" bottom="0.1968503937007874" header="0.5118110236220472" footer="0.7086614173228347"/>
  <pageSetup firstPageNumber="2" useFirstPageNumber="1" horizontalDpi="1200" verticalDpi="1200" orientation="portrait"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P68"/>
  <sheetViews>
    <sheetView tabSelected="1" workbookViewId="0" topLeftCell="A1">
      <pane xSplit="3" ySplit="6" topLeftCell="D58" activePane="bottomRight" state="frozen"/>
      <selection pane="topLeft" activeCell="A1" sqref="A1"/>
      <selection pane="topRight" activeCell="D1" sqref="D1"/>
      <selection pane="bottomLeft" activeCell="A7" sqref="A7"/>
      <selection pane="bottomRight" activeCell="F67" sqref="F67"/>
    </sheetView>
  </sheetViews>
  <sheetFormatPr defaultColWidth="9.00390625" defaultRowHeight="14.25"/>
  <cols>
    <col min="1" max="1" width="2.625" style="80" customWidth="1"/>
    <col min="2" max="2" width="2.625" style="81" customWidth="1"/>
    <col min="3" max="3" width="4.00390625" style="81" customWidth="1"/>
    <col min="4" max="4" width="7.875" style="82" customWidth="1"/>
    <col min="5" max="5" width="23.25390625" style="80" customWidth="1"/>
    <col min="6" max="6" width="3.875" style="80" customWidth="1"/>
    <col min="7" max="8" width="3.625" style="80" customWidth="1"/>
    <col min="9" max="10" width="3.375" style="80" customWidth="1"/>
    <col min="11" max="11" width="3.25390625" style="80" customWidth="1"/>
    <col min="12" max="12" width="3.375" style="80" customWidth="1"/>
    <col min="13" max="13" width="3.50390625" style="80" customWidth="1"/>
    <col min="14" max="15" width="3.625" style="80" customWidth="1"/>
    <col min="16" max="16" width="18.125" style="78" customWidth="1"/>
    <col min="17" max="16384" width="9.00390625" style="78" customWidth="1"/>
  </cols>
  <sheetData>
    <row r="1" spans="1:16" ht="18.75">
      <c r="A1" s="305" t="s">
        <v>3</v>
      </c>
      <c r="B1" s="306"/>
      <c r="C1" s="306"/>
      <c r="D1" s="306"/>
      <c r="E1" s="306"/>
      <c r="F1" s="306"/>
      <c r="G1" s="306"/>
      <c r="H1" s="306"/>
      <c r="I1" s="306"/>
      <c r="J1" s="306"/>
      <c r="K1" s="306"/>
      <c r="L1" s="306"/>
      <c r="M1" s="306"/>
      <c r="N1" s="306"/>
      <c r="O1" s="306"/>
      <c r="P1" s="306"/>
    </row>
    <row r="2" spans="1:16" ht="16.5" thickBot="1">
      <c r="A2" s="323" t="s">
        <v>4</v>
      </c>
      <c r="B2" s="324"/>
      <c r="C2" s="324"/>
      <c r="D2" s="324"/>
      <c r="E2" s="324"/>
      <c r="F2" s="89"/>
      <c r="G2" s="89"/>
      <c r="H2" s="89"/>
      <c r="I2" s="89"/>
      <c r="J2" s="89"/>
      <c r="K2" s="89"/>
      <c r="L2" s="89"/>
      <c r="M2" s="89"/>
      <c r="N2" s="89"/>
      <c r="O2" s="89"/>
      <c r="P2" s="90"/>
    </row>
    <row r="3" spans="1:16" ht="15.75">
      <c r="A3" s="325" t="s">
        <v>5</v>
      </c>
      <c r="B3" s="327" t="s">
        <v>6</v>
      </c>
      <c r="C3" s="328"/>
      <c r="D3" s="309" t="s">
        <v>7</v>
      </c>
      <c r="E3" s="317" t="s">
        <v>8</v>
      </c>
      <c r="F3" s="309" t="s">
        <v>9</v>
      </c>
      <c r="G3" s="309" t="s">
        <v>10</v>
      </c>
      <c r="H3" s="317" t="s">
        <v>171</v>
      </c>
      <c r="I3" s="318"/>
      <c r="J3" s="318"/>
      <c r="K3" s="311" t="s">
        <v>11</v>
      </c>
      <c r="L3" s="319" t="s">
        <v>12</v>
      </c>
      <c r="M3" s="318"/>
      <c r="N3" s="318"/>
      <c r="O3" s="318"/>
      <c r="P3" s="313" t="s">
        <v>172</v>
      </c>
    </row>
    <row r="4" spans="1:16" ht="15.75">
      <c r="A4" s="326"/>
      <c r="B4" s="329"/>
      <c r="C4" s="330"/>
      <c r="D4" s="310"/>
      <c r="E4" s="316"/>
      <c r="F4" s="310"/>
      <c r="G4" s="310"/>
      <c r="H4" s="321" t="s">
        <v>13</v>
      </c>
      <c r="I4" s="307" t="s">
        <v>14</v>
      </c>
      <c r="J4" s="307" t="s">
        <v>15</v>
      </c>
      <c r="K4" s="312"/>
      <c r="L4" s="315" t="s">
        <v>16</v>
      </c>
      <c r="M4" s="316"/>
      <c r="N4" s="320" t="s">
        <v>17</v>
      </c>
      <c r="O4" s="316"/>
      <c r="P4" s="314"/>
    </row>
    <row r="5" spans="1:16" ht="24.75">
      <c r="A5" s="326"/>
      <c r="B5" s="329"/>
      <c r="C5" s="330"/>
      <c r="D5" s="310"/>
      <c r="E5" s="316"/>
      <c r="F5" s="310"/>
      <c r="G5" s="310"/>
      <c r="H5" s="322"/>
      <c r="I5" s="308"/>
      <c r="J5" s="308"/>
      <c r="K5" s="312"/>
      <c r="L5" s="92" t="s">
        <v>18</v>
      </c>
      <c r="M5" s="93" t="s">
        <v>19</v>
      </c>
      <c r="N5" s="93" t="s">
        <v>20</v>
      </c>
      <c r="O5" s="94" t="s">
        <v>21</v>
      </c>
      <c r="P5" s="314"/>
    </row>
    <row r="6" spans="1:16" ht="15.75">
      <c r="A6" s="326"/>
      <c r="B6" s="331"/>
      <c r="C6" s="332"/>
      <c r="D6" s="310"/>
      <c r="E6" s="316"/>
      <c r="F6" s="310"/>
      <c r="G6" s="310"/>
      <c r="H6" s="322"/>
      <c r="I6" s="308"/>
      <c r="J6" s="308"/>
      <c r="K6" s="312"/>
      <c r="L6" s="95" t="s">
        <v>164</v>
      </c>
      <c r="M6" s="91" t="s">
        <v>164</v>
      </c>
      <c r="N6" s="229" t="s">
        <v>365</v>
      </c>
      <c r="O6" s="91" t="s">
        <v>164</v>
      </c>
      <c r="P6" s="314"/>
    </row>
    <row r="7" spans="1:16" ht="42.75" customHeight="1">
      <c r="A7" s="333" t="s">
        <v>22</v>
      </c>
      <c r="B7" s="336" t="s">
        <v>23</v>
      </c>
      <c r="C7" s="337"/>
      <c r="D7" s="165" t="s">
        <v>24</v>
      </c>
      <c r="E7" s="196" t="s">
        <v>335</v>
      </c>
      <c r="F7" s="166">
        <v>1</v>
      </c>
      <c r="G7" s="166">
        <v>16</v>
      </c>
      <c r="H7" s="166">
        <v>16</v>
      </c>
      <c r="I7" s="167"/>
      <c r="J7" s="167"/>
      <c r="K7" s="168"/>
      <c r="L7" s="188"/>
      <c r="M7" s="169">
        <v>0.5</v>
      </c>
      <c r="N7" s="236">
        <v>0.5</v>
      </c>
      <c r="O7" s="170"/>
      <c r="P7" s="185"/>
    </row>
    <row r="8" spans="1:16" ht="42.75" customHeight="1">
      <c r="A8" s="333"/>
      <c r="B8" s="336"/>
      <c r="C8" s="337"/>
      <c r="D8" s="225" t="s">
        <v>307</v>
      </c>
      <c r="E8" s="226" t="s">
        <v>303</v>
      </c>
      <c r="F8" s="13">
        <v>1</v>
      </c>
      <c r="G8" s="13">
        <v>16</v>
      </c>
      <c r="H8" s="13">
        <v>16</v>
      </c>
      <c r="I8" s="167"/>
      <c r="J8" s="167"/>
      <c r="K8" s="168"/>
      <c r="L8" s="228">
        <v>1</v>
      </c>
      <c r="M8" s="166"/>
      <c r="N8" s="227"/>
      <c r="O8" s="227"/>
      <c r="P8" s="185"/>
    </row>
    <row r="9" spans="1:16" ht="42.75" customHeight="1">
      <c r="A9" s="333"/>
      <c r="B9" s="336"/>
      <c r="C9" s="337"/>
      <c r="D9" s="225" t="s">
        <v>304</v>
      </c>
      <c r="E9" s="226" t="s">
        <v>303</v>
      </c>
      <c r="F9" s="13">
        <v>1</v>
      </c>
      <c r="G9" s="13">
        <v>16</v>
      </c>
      <c r="H9" s="13">
        <v>16</v>
      </c>
      <c r="I9" s="167"/>
      <c r="J9" s="167"/>
      <c r="K9" s="168"/>
      <c r="L9" s="228"/>
      <c r="M9" s="166">
        <v>1</v>
      </c>
      <c r="N9" s="227"/>
      <c r="O9" s="227"/>
      <c r="P9" s="185"/>
    </row>
    <row r="10" spans="1:16" ht="24">
      <c r="A10" s="334"/>
      <c r="B10" s="336"/>
      <c r="C10" s="337"/>
      <c r="D10" s="9">
        <v>25114359</v>
      </c>
      <c r="E10" s="197" t="s">
        <v>25</v>
      </c>
      <c r="F10" s="186">
        <v>4</v>
      </c>
      <c r="G10" s="171">
        <v>64</v>
      </c>
      <c r="H10" s="171">
        <v>64</v>
      </c>
      <c r="I10" s="171"/>
      <c r="J10" s="171"/>
      <c r="K10" s="187">
        <v>1</v>
      </c>
      <c r="L10" s="189">
        <v>4</v>
      </c>
      <c r="M10" s="171"/>
      <c r="N10" s="171"/>
      <c r="O10" s="171"/>
      <c r="P10" s="185" t="s">
        <v>26</v>
      </c>
    </row>
    <row r="11" spans="1:16" ht="24">
      <c r="A11" s="334"/>
      <c r="B11" s="336"/>
      <c r="C11" s="337"/>
      <c r="D11" s="9">
        <v>10111365</v>
      </c>
      <c r="E11" s="197" t="s">
        <v>126</v>
      </c>
      <c r="F11" s="199">
        <v>4</v>
      </c>
      <c r="G11" s="193">
        <v>64</v>
      </c>
      <c r="H11" s="193">
        <v>64</v>
      </c>
      <c r="I11" s="171"/>
      <c r="J11" s="171"/>
      <c r="K11" s="187">
        <v>1</v>
      </c>
      <c r="L11" s="189">
        <v>4</v>
      </c>
      <c r="M11" s="171"/>
      <c r="N11" s="171"/>
      <c r="O11" s="171"/>
      <c r="P11" s="222"/>
    </row>
    <row r="12" spans="1:16" ht="24">
      <c r="A12" s="334"/>
      <c r="B12" s="336"/>
      <c r="C12" s="337"/>
      <c r="D12" s="217">
        <v>10111035</v>
      </c>
      <c r="E12" s="219" t="s">
        <v>27</v>
      </c>
      <c r="F12" s="186">
        <v>2</v>
      </c>
      <c r="G12" s="171">
        <v>32</v>
      </c>
      <c r="H12" s="171">
        <v>32</v>
      </c>
      <c r="I12" s="171"/>
      <c r="J12" s="171"/>
      <c r="K12" s="187">
        <v>2</v>
      </c>
      <c r="L12" s="189"/>
      <c r="M12" s="171">
        <v>2</v>
      </c>
      <c r="N12" s="171"/>
      <c r="O12" s="171"/>
      <c r="P12" s="222"/>
    </row>
    <row r="13" spans="1:16" s="79" customFormat="1" ht="36">
      <c r="A13" s="334"/>
      <c r="B13" s="336"/>
      <c r="C13" s="337"/>
      <c r="D13" s="174" t="s">
        <v>28</v>
      </c>
      <c r="E13" s="216" t="s">
        <v>29</v>
      </c>
      <c r="F13" s="49">
        <v>2</v>
      </c>
      <c r="G13" s="49">
        <v>32</v>
      </c>
      <c r="H13" s="191">
        <v>32</v>
      </c>
      <c r="I13" s="191"/>
      <c r="J13" s="191"/>
      <c r="K13" s="194">
        <v>2</v>
      </c>
      <c r="L13" s="190"/>
      <c r="M13" s="191">
        <v>2</v>
      </c>
      <c r="N13" s="191"/>
      <c r="O13" s="49"/>
      <c r="P13" s="222"/>
    </row>
    <row r="14" spans="1:16" s="79" customFormat="1" ht="24">
      <c r="A14" s="334"/>
      <c r="B14" s="336"/>
      <c r="C14" s="337"/>
      <c r="D14" s="217" t="s">
        <v>30</v>
      </c>
      <c r="E14" s="218" t="s">
        <v>31</v>
      </c>
      <c r="F14" s="199">
        <v>4</v>
      </c>
      <c r="G14" s="193">
        <v>64</v>
      </c>
      <c r="H14" s="193">
        <v>64</v>
      </c>
      <c r="I14" s="193"/>
      <c r="J14" s="193"/>
      <c r="K14" s="195">
        <v>1</v>
      </c>
      <c r="L14" s="192">
        <v>4</v>
      </c>
      <c r="M14" s="193"/>
      <c r="N14" s="193"/>
      <c r="O14" s="193"/>
      <c r="P14" s="222"/>
    </row>
    <row r="15" spans="1:16" ht="24">
      <c r="A15" s="334"/>
      <c r="B15" s="336"/>
      <c r="C15" s="337"/>
      <c r="D15" s="101" t="s">
        <v>32</v>
      </c>
      <c r="E15" s="198" t="s">
        <v>130</v>
      </c>
      <c r="F15" s="84">
        <f>SUM(H15:J15)/16</f>
        <v>1</v>
      </c>
      <c r="G15" s="84">
        <f>SUM(H15:J15)</f>
        <v>16</v>
      </c>
      <c r="H15" s="114">
        <v>8</v>
      </c>
      <c r="I15" s="114"/>
      <c r="J15" s="114">
        <v>8</v>
      </c>
      <c r="K15" s="146"/>
      <c r="L15" s="159"/>
      <c r="M15" s="114"/>
      <c r="N15" s="114">
        <v>2</v>
      </c>
      <c r="O15" s="114"/>
      <c r="P15" s="210" t="s">
        <v>128</v>
      </c>
    </row>
    <row r="16" spans="1:16" ht="16.5" thickBot="1">
      <c r="A16" s="335"/>
      <c r="B16" s="342" t="s">
        <v>33</v>
      </c>
      <c r="C16" s="343"/>
      <c r="D16" s="343"/>
      <c r="E16" s="344"/>
      <c r="F16" s="28">
        <f>SUM(F7:F15)</f>
        <v>20</v>
      </c>
      <c r="G16" s="28">
        <f>SUM(G7:G15)</f>
        <v>320</v>
      </c>
      <c r="H16" s="28">
        <f>SUM(H7:H15)</f>
        <v>312</v>
      </c>
      <c r="I16" s="28">
        <f>SUM(I7:I15)</f>
        <v>0</v>
      </c>
      <c r="J16" s="28">
        <f>SUM(J7:J15)</f>
        <v>8</v>
      </c>
      <c r="K16" s="30"/>
      <c r="L16" s="31">
        <f>SUM(L7:L15)</f>
        <v>13</v>
      </c>
      <c r="M16" s="28">
        <f>SUM(M7:M15)</f>
        <v>5.5</v>
      </c>
      <c r="N16" s="28">
        <f>SUM(N7:N15)</f>
        <v>2.5</v>
      </c>
      <c r="O16" s="28">
        <f>SUM(O7:O15)</f>
        <v>0</v>
      </c>
      <c r="P16" s="107"/>
    </row>
    <row r="17" spans="1:16" ht="18.75">
      <c r="A17" s="338" t="s">
        <v>34</v>
      </c>
      <c r="B17" s="339"/>
      <c r="C17" s="339"/>
      <c r="D17" s="339"/>
      <c r="E17" s="339"/>
      <c r="F17" s="339"/>
      <c r="G17" s="339"/>
      <c r="H17" s="339"/>
      <c r="I17" s="339"/>
      <c r="J17" s="339"/>
      <c r="K17" s="339"/>
      <c r="L17" s="339"/>
      <c r="M17" s="339"/>
      <c r="N17" s="339"/>
      <c r="O17" s="339"/>
      <c r="P17" s="108"/>
    </row>
    <row r="18" spans="1:16" ht="16.5" thickBot="1">
      <c r="A18" s="340" t="s">
        <v>35</v>
      </c>
      <c r="B18" s="341"/>
      <c r="C18" s="341"/>
      <c r="D18" s="341"/>
      <c r="E18" s="341"/>
      <c r="F18" s="89"/>
      <c r="G18" s="89"/>
      <c r="H18" s="89"/>
      <c r="I18" s="89"/>
      <c r="J18" s="89"/>
      <c r="K18" s="89"/>
      <c r="L18" s="89"/>
      <c r="M18" s="89"/>
      <c r="N18" s="89"/>
      <c r="O18" s="89"/>
      <c r="P18" s="90"/>
    </row>
    <row r="19" spans="1:16" ht="15.75">
      <c r="A19" s="325" t="s">
        <v>36</v>
      </c>
      <c r="B19" s="327" t="s">
        <v>37</v>
      </c>
      <c r="C19" s="328"/>
      <c r="D19" s="309" t="s">
        <v>38</v>
      </c>
      <c r="E19" s="317" t="s">
        <v>39</v>
      </c>
      <c r="F19" s="309" t="s">
        <v>40</v>
      </c>
      <c r="G19" s="309" t="s">
        <v>41</v>
      </c>
      <c r="H19" s="317" t="s">
        <v>171</v>
      </c>
      <c r="I19" s="318"/>
      <c r="J19" s="318"/>
      <c r="K19" s="311" t="s">
        <v>42</v>
      </c>
      <c r="L19" s="348" t="s">
        <v>43</v>
      </c>
      <c r="M19" s="349"/>
      <c r="N19" s="349"/>
      <c r="O19" s="349"/>
      <c r="P19" s="313" t="s">
        <v>44</v>
      </c>
    </row>
    <row r="20" spans="1:16" ht="15.75">
      <c r="A20" s="326"/>
      <c r="B20" s="329"/>
      <c r="C20" s="330"/>
      <c r="D20" s="310"/>
      <c r="E20" s="316"/>
      <c r="F20" s="310"/>
      <c r="G20" s="310"/>
      <c r="H20" s="321" t="s">
        <v>45</v>
      </c>
      <c r="I20" s="307" t="s">
        <v>46</v>
      </c>
      <c r="J20" s="307" t="s">
        <v>47</v>
      </c>
      <c r="K20" s="312"/>
      <c r="L20" s="315" t="s">
        <v>48</v>
      </c>
      <c r="M20" s="316"/>
      <c r="N20" s="345" t="s">
        <v>49</v>
      </c>
      <c r="O20" s="346"/>
      <c r="P20" s="314"/>
    </row>
    <row r="21" spans="1:16" ht="24.75">
      <c r="A21" s="326"/>
      <c r="B21" s="329"/>
      <c r="C21" s="330"/>
      <c r="D21" s="310"/>
      <c r="E21" s="316"/>
      <c r="F21" s="310"/>
      <c r="G21" s="310"/>
      <c r="H21" s="322"/>
      <c r="I21" s="308"/>
      <c r="J21" s="308"/>
      <c r="K21" s="312"/>
      <c r="L21" s="92" t="s">
        <v>50</v>
      </c>
      <c r="M21" s="93" t="s">
        <v>51</v>
      </c>
      <c r="N21" s="93" t="s">
        <v>52</v>
      </c>
      <c r="O21" s="94" t="s">
        <v>53</v>
      </c>
      <c r="P21" s="314"/>
    </row>
    <row r="22" spans="1:16" ht="15.75">
      <c r="A22" s="326"/>
      <c r="B22" s="331"/>
      <c r="C22" s="332"/>
      <c r="D22" s="350"/>
      <c r="E22" s="351"/>
      <c r="F22" s="350"/>
      <c r="G22" s="350"/>
      <c r="H22" s="362"/>
      <c r="I22" s="363"/>
      <c r="J22" s="363"/>
      <c r="K22" s="347"/>
      <c r="L22" s="110" t="s">
        <v>164</v>
      </c>
      <c r="M22" s="109" t="s">
        <v>164</v>
      </c>
      <c r="N22" s="109" t="s">
        <v>366</v>
      </c>
      <c r="O22" s="109" t="s">
        <v>164</v>
      </c>
      <c r="P22" s="314"/>
    </row>
    <row r="23" spans="1:16" ht="36">
      <c r="A23" s="333" t="s">
        <v>54</v>
      </c>
      <c r="B23" s="352" t="s">
        <v>55</v>
      </c>
      <c r="C23" s="353"/>
      <c r="D23" s="101" t="s">
        <v>56</v>
      </c>
      <c r="E23" s="100" t="s">
        <v>298</v>
      </c>
      <c r="F23" s="102">
        <v>4</v>
      </c>
      <c r="G23" s="102">
        <v>64</v>
      </c>
      <c r="H23" s="102">
        <v>64</v>
      </c>
      <c r="I23" s="102"/>
      <c r="J23" s="102"/>
      <c r="K23" s="83">
        <v>1</v>
      </c>
      <c r="L23" s="103">
        <v>4</v>
      </c>
      <c r="M23" s="102"/>
      <c r="N23" s="91"/>
      <c r="O23" s="91"/>
      <c r="P23" s="98"/>
    </row>
    <row r="24" spans="1:16" ht="24">
      <c r="A24" s="334"/>
      <c r="B24" s="354"/>
      <c r="C24" s="353"/>
      <c r="D24" s="101" t="s">
        <v>165</v>
      </c>
      <c r="E24" s="100" t="s">
        <v>57</v>
      </c>
      <c r="F24" s="102">
        <v>3</v>
      </c>
      <c r="G24" s="102">
        <v>48</v>
      </c>
      <c r="H24" s="102">
        <v>40</v>
      </c>
      <c r="I24" s="102">
        <v>8</v>
      </c>
      <c r="J24" s="102"/>
      <c r="K24" s="83">
        <v>1</v>
      </c>
      <c r="L24" s="103">
        <v>3</v>
      </c>
      <c r="M24" s="102"/>
      <c r="N24" s="91"/>
      <c r="O24" s="91"/>
      <c r="P24" s="98"/>
    </row>
    <row r="25" spans="1:16" ht="36">
      <c r="A25" s="334"/>
      <c r="B25" s="354"/>
      <c r="C25" s="353"/>
      <c r="D25" s="230" t="s">
        <v>308</v>
      </c>
      <c r="E25" s="238" t="s">
        <v>339</v>
      </c>
      <c r="F25" s="91">
        <f>SUM(H25:J25)/16</f>
        <v>2.5</v>
      </c>
      <c r="G25" s="91">
        <f>SUM(H25:J25)</f>
        <v>40</v>
      </c>
      <c r="H25" s="91">
        <v>32</v>
      </c>
      <c r="I25" s="91">
        <v>8</v>
      </c>
      <c r="J25" s="91"/>
      <c r="K25" s="116">
        <v>2</v>
      </c>
      <c r="L25" s="105"/>
      <c r="M25" s="91">
        <v>2.5</v>
      </c>
      <c r="N25" s="91"/>
      <c r="O25" s="91"/>
      <c r="P25" s="98"/>
    </row>
    <row r="26" spans="1:16" ht="47.25">
      <c r="A26" s="334"/>
      <c r="B26" s="354"/>
      <c r="C26" s="353"/>
      <c r="D26" s="231" t="s">
        <v>309</v>
      </c>
      <c r="E26" s="117" t="s">
        <v>58</v>
      </c>
      <c r="F26" s="91">
        <f>SUM(H26:J26)/16</f>
        <v>2.5</v>
      </c>
      <c r="G26" s="91">
        <f>SUM(H26:J26)</f>
        <v>40</v>
      </c>
      <c r="H26" s="91">
        <v>32</v>
      </c>
      <c r="I26" s="91">
        <v>8</v>
      </c>
      <c r="J26" s="91"/>
      <c r="K26" s="116">
        <v>2</v>
      </c>
      <c r="L26" s="105"/>
      <c r="M26" s="91">
        <v>2.5</v>
      </c>
      <c r="N26" s="91"/>
      <c r="O26" s="91"/>
      <c r="P26" s="98"/>
    </row>
    <row r="27" spans="1:16" ht="36.75">
      <c r="A27" s="334"/>
      <c r="B27" s="355"/>
      <c r="C27" s="356"/>
      <c r="D27" s="232" t="s">
        <v>375</v>
      </c>
      <c r="E27" s="120" t="s">
        <v>59</v>
      </c>
      <c r="F27" s="121">
        <v>5</v>
      </c>
      <c r="G27" s="121">
        <v>80</v>
      </c>
      <c r="H27" s="122">
        <v>64</v>
      </c>
      <c r="I27" s="122">
        <v>16</v>
      </c>
      <c r="J27" s="123"/>
      <c r="K27" s="124" t="s">
        <v>129</v>
      </c>
      <c r="L27" s="122"/>
      <c r="M27" s="122">
        <v>2</v>
      </c>
      <c r="N27" s="96">
        <v>3</v>
      </c>
      <c r="O27" s="96"/>
      <c r="P27" s="224"/>
    </row>
    <row r="28" spans="1:16" ht="15.75" customHeight="1">
      <c r="A28" s="125"/>
      <c r="B28" s="357" t="s">
        <v>60</v>
      </c>
      <c r="C28" s="358"/>
      <c r="D28" s="358"/>
      <c r="E28" s="358"/>
      <c r="F28" s="63">
        <f>SUM(F23:F27)</f>
        <v>17</v>
      </c>
      <c r="G28" s="63">
        <f>SUM(G23:G27)</f>
        <v>272</v>
      </c>
      <c r="H28" s="63">
        <f>SUM(H23:H27)</f>
        <v>232</v>
      </c>
      <c r="I28" s="63">
        <f>SUM(I23:I27)</f>
        <v>40</v>
      </c>
      <c r="J28" s="63">
        <f>SUM(J23:J27)</f>
        <v>0</v>
      </c>
      <c r="K28" s="73"/>
      <c r="L28" s="63">
        <f>SUM(L23:L27)</f>
        <v>7</v>
      </c>
      <c r="M28" s="63">
        <f>SUM(M23:M27)</f>
        <v>7</v>
      </c>
      <c r="N28" s="63">
        <f>SUM(N23:N27)</f>
        <v>3</v>
      </c>
      <c r="O28" s="63">
        <f>SUM(O23:O27)</f>
        <v>0</v>
      </c>
      <c r="P28" s="126"/>
    </row>
    <row r="29" spans="1:16" ht="24">
      <c r="A29" s="364" t="s">
        <v>61</v>
      </c>
      <c r="B29" s="359" t="s">
        <v>62</v>
      </c>
      <c r="C29" s="360"/>
      <c r="D29" s="114" t="s">
        <v>340</v>
      </c>
      <c r="E29" s="117" t="s">
        <v>341</v>
      </c>
      <c r="F29" s="114">
        <f>SUM(H29:J29)/16</f>
        <v>2</v>
      </c>
      <c r="G29" s="114">
        <f>SUM(H29:J29)</f>
        <v>32</v>
      </c>
      <c r="H29" s="84">
        <v>32</v>
      </c>
      <c r="I29" s="114"/>
      <c r="J29" s="114"/>
      <c r="K29" s="129"/>
      <c r="L29" s="128">
        <v>2</v>
      </c>
      <c r="M29" s="84"/>
      <c r="N29" s="114"/>
      <c r="O29" s="114"/>
      <c r="P29" s="98"/>
    </row>
    <row r="30" spans="1:16" ht="41.25" customHeight="1">
      <c r="A30" s="365"/>
      <c r="B30" s="336"/>
      <c r="C30" s="361"/>
      <c r="D30" s="233" t="s">
        <v>310</v>
      </c>
      <c r="E30" s="117" t="s">
        <v>65</v>
      </c>
      <c r="F30" s="114">
        <v>3</v>
      </c>
      <c r="G30" s="114">
        <v>48</v>
      </c>
      <c r="H30" s="84">
        <v>12</v>
      </c>
      <c r="I30" s="114"/>
      <c r="J30" s="114">
        <v>36</v>
      </c>
      <c r="K30" s="129"/>
      <c r="L30" s="128"/>
      <c r="M30" s="84">
        <v>3</v>
      </c>
      <c r="N30" s="114"/>
      <c r="O30" s="114"/>
      <c r="P30" s="98"/>
    </row>
    <row r="31" spans="1:16" ht="41.25" customHeight="1">
      <c r="A31" s="365"/>
      <c r="B31" s="336"/>
      <c r="C31" s="361"/>
      <c r="D31" s="232" t="s">
        <v>97</v>
      </c>
      <c r="E31" s="117" t="s">
        <v>345</v>
      </c>
      <c r="F31" s="114">
        <v>2</v>
      </c>
      <c r="G31" s="114">
        <v>32</v>
      </c>
      <c r="H31" s="84">
        <v>24</v>
      </c>
      <c r="I31" s="114">
        <v>8</v>
      </c>
      <c r="J31" s="114"/>
      <c r="K31" s="129"/>
      <c r="L31" s="128"/>
      <c r="M31" s="84">
        <v>2</v>
      </c>
      <c r="N31" s="114"/>
      <c r="O31" s="114"/>
      <c r="P31" s="175" t="s">
        <v>98</v>
      </c>
    </row>
    <row r="32" spans="1:16" ht="24">
      <c r="A32" s="365"/>
      <c r="B32" s="336"/>
      <c r="C32" s="361"/>
      <c r="D32" s="233" t="s">
        <v>311</v>
      </c>
      <c r="E32" s="117" t="s">
        <v>373</v>
      </c>
      <c r="F32" s="114">
        <v>2</v>
      </c>
      <c r="G32" s="114">
        <v>32</v>
      </c>
      <c r="H32" s="84">
        <v>26</v>
      </c>
      <c r="I32" s="114">
        <v>6</v>
      </c>
      <c r="J32" s="114"/>
      <c r="K32" s="129"/>
      <c r="L32" s="128">
        <v>2</v>
      </c>
      <c r="M32" s="84"/>
      <c r="N32" s="114"/>
      <c r="O32" s="114"/>
      <c r="P32" s="133"/>
    </row>
    <row r="33" spans="1:16" ht="47.25">
      <c r="A33" s="365"/>
      <c r="B33" s="336"/>
      <c r="C33" s="361"/>
      <c r="D33" s="233" t="s">
        <v>312</v>
      </c>
      <c r="E33" s="238" t="s">
        <v>342</v>
      </c>
      <c r="F33" s="114">
        <v>3</v>
      </c>
      <c r="G33" s="114">
        <v>48</v>
      </c>
      <c r="H33" s="84">
        <v>34</v>
      </c>
      <c r="I33" s="114">
        <v>14</v>
      </c>
      <c r="J33" s="114"/>
      <c r="K33" s="129"/>
      <c r="L33" s="128"/>
      <c r="M33" s="84">
        <v>3</v>
      </c>
      <c r="N33" s="114"/>
      <c r="O33" s="114"/>
      <c r="P33" s="98"/>
    </row>
    <row r="34" spans="1:16" ht="36">
      <c r="A34" s="365"/>
      <c r="B34" s="336"/>
      <c r="C34" s="361"/>
      <c r="D34" s="233" t="s">
        <v>313</v>
      </c>
      <c r="E34" s="117" t="s">
        <v>66</v>
      </c>
      <c r="F34" s="114">
        <v>2</v>
      </c>
      <c r="G34" s="114">
        <v>32</v>
      </c>
      <c r="H34" s="84">
        <v>24</v>
      </c>
      <c r="I34" s="114">
        <v>8</v>
      </c>
      <c r="J34" s="114"/>
      <c r="K34" s="129"/>
      <c r="L34" s="128"/>
      <c r="M34" s="84"/>
      <c r="N34" s="114">
        <v>2</v>
      </c>
      <c r="O34" s="114"/>
      <c r="P34" s="210"/>
    </row>
    <row r="35" spans="1:16" ht="24">
      <c r="A35" s="365"/>
      <c r="B35" s="336"/>
      <c r="C35" s="361"/>
      <c r="D35" s="174" t="s">
        <v>67</v>
      </c>
      <c r="E35" s="206" t="s">
        <v>68</v>
      </c>
      <c r="F35" s="85">
        <v>4.5</v>
      </c>
      <c r="G35" s="85">
        <f>F35*16</f>
        <v>72</v>
      </c>
      <c r="H35" s="85">
        <v>62</v>
      </c>
      <c r="I35" s="99">
        <f>G35-H35</f>
        <v>10</v>
      </c>
      <c r="J35" s="99"/>
      <c r="K35" s="207">
        <v>2</v>
      </c>
      <c r="L35" s="208"/>
      <c r="M35" s="85">
        <v>4.5</v>
      </c>
      <c r="N35" s="99"/>
      <c r="O35" s="99"/>
      <c r="P35" s="209"/>
    </row>
    <row r="36" spans="1:16" ht="24">
      <c r="A36" s="365"/>
      <c r="B36" s="336"/>
      <c r="C36" s="361"/>
      <c r="D36" s="130" t="s">
        <v>69</v>
      </c>
      <c r="E36" s="100" t="s">
        <v>70</v>
      </c>
      <c r="F36" s="131">
        <f>SUM(H36:J36)/16</f>
        <v>3</v>
      </c>
      <c r="G36" s="131">
        <f>SUM(H36:J36)</f>
        <v>48</v>
      </c>
      <c r="H36" s="101">
        <v>40</v>
      </c>
      <c r="I36" s="131">
        <v>8</v>
      </c>
      <c r="J36" s="131"/>
      <c r="K36" s="111">
        <v>2</v>
      </c>
      <c r="L36" s="105"/>
      <c r="M36" s="101">
        <v>3</v>
      </c>
      <c r="N36" s="131"/>
      <c r="O36" s="131"/>
      <c r="P36" s="98"/>
    </row>
    <row r="37" spans="1:16" ht="24">
      <c r="A37" s="365"/>
      <c r="B37" s="336"/>
      <c r="C37" s="361"/>
      <c r="D37" s="132" t="s">
        <v>71</v>
      </c>
      <c r="E37" s="100" t="s">
        <v>72</v>
      </c>
      <c r="F37" s="131">
        <f>SUM(H37:J37)/16</f>
        <v>2</v>
      </c>
      <c r="G37" s="131">
        <f>SUM(H37:J37)</f>
        <v>32</v>
      </c>
      <c r="H37" s="101">
        <v>28</v>
      </c>
      <c r="I37" s="131">
        <v>4</v>
      </c>
      <c r="J37" s="131"/>
      <c r="K37" s="111">
        <v>2</v>
      </c>
      <c r="L37" s="105"/>
      <c r="M37" s="101">
        <v>2</v>
      </c>
      <c r="N37" s="131"/>
      <c r="O37" s="131"/>
      <c r="P37" s="98"/>
    </row>
    <row r="38" spans="1:16" ht="14.25" customHeight="1">
      <c r="A38" s="365"/>
      <c r="B38" s="172"/>
      <c r="C38" s="367" t="s">
        <v>73</v>
      </c>
      <c r="D38" s="368"/>
      <c r="E38" s="369"/>
      <c r="F38" s="63">
        <f>SUM(F29:F37)</f>
        <v>23.5</v>
      </c>
      <c r="G38" s="63">
        <f>SUM(G29:G37)</f>
        <v>376</v>
      </c>
      <c r="H38" s="63">
        <f>SUM(H29:H37)</f>
        <v>282</v>
      </c>
      <c r="I38" s="63">
        <f>SUM(I29:I37)</f>
        <v>58</v>
      </c>
      <c r="J38" s="63">
        <f>SUM(J29:J37)</f>
        <v>36</v>
      </c>
      <c r="K38" s="73"/>
      <c r="L38" s="72">
        <f>SUM(L29:L37)</f>
        <v>4</v>
      </c>
      <c r="M38" s="63">
        <f>SUM(M29:M37)</f>
        <v>17.5</v>
      </c>
      <c r="N38" s="63">
        <f>SUM(N29:N37)</f>
        <v>2</v>
      </c>
      <c r="O38" s="63">
        <f>SUM(O29:O37)</f>
        <v>0</v>
      </c>
      <c r="P38" s="126"/>
    </row>
    <row r="39" spans="1:16" ht="15.75">
      <c r="A39" s="365"/>
      <c r="B39" s="173"/>
      <c r="C39" s="367" t="s">
        <v>74</v>
      </c>
      <c r="D39" s="368"/>
      <c r="E39" s="369"/>
      <c r="F39" s="134">
        <f>SUM(F29:F34)</f>
        <v>14</v>
      </c>
      <c r="G39" s="134">
        <f aca="true" t="shared" si="0" ref="G39:L39">SUM(G29:G34)</f>
        <v>224</v>
      </c>
      <c r="H39" s="134">
        <f t="shared" si="0"/>
        <v>152</v>
      </c>
      <c r="I39" s="134">
        <f t="shared" si="0"/>
        <v>36</v>
      </c>
      <c r="J39" s="134">
        <f t="shared" si="0"/>
        <v>36</v>
      </c>
      <c r="K39" s="73"/>
      <c r="L39" s="134">
        <f t="shared" si="0"/>
        <v>4</v>
      </c>
      <c r="M39" s="134">
        <f>SUM(M29:M34)</f>
        <v>8</v>
      </c>
      <c r="N39" s="134">
        <f>SUM(N29:N34)</f>
        <v>2</v>
      </c>
      <c r="O39" s="134">
        <f>SUM(O29:O34)</f>
        <v>0</v>
      </c>
      <c r="P39" s="126"/>
    </row>
    <row r="40" spans="1:16" ht="16.5" thickBot="1">
      <c r="A40" s="366"/>
      <c r="B40" s="342" t="s">
        <v>75</v>
      </c>
      <c r="C40" s="343"/>
      <c r="D40" s="343"/>
      <c r="E40" s="344"/>
      <c r="F40" s="135">
        <f>F39</f>
        <v>14</v>
      </c>
      <c r="G40" s="135">
        <f aca="true" t="shared" si="1" ref="G40:M40">G39</f>
        <v>224</v>
      </c>
      <c r="H40" s="135">
        <f t="shared" si="1"/>
        <v>152</v>
      </c>
      <c r="I40" s="135">
        <f t="shared" si="1"/>
        <v>36</v>
      </c>
      <c r="J40" s="135">
        <f t="shared" si="1"/>
        <v>36</v>
      </c>
      <c r="K40" s="136"/>
      <c r="L40" s="135">
        <f t="shared" si="1"/>
        <v>4</v>
      </c>
      <c r="M40" s="135">
        <f t="shared" si="1"/>
        <v>8</v>
      </c>
      <c r="N40" s="135">
        <f>N39</f>
        <v>2</v>
      </c>
      <c r="O40" s="135">
        <f>O39</f>
        <v>0</v>
      </c>
      <c r="P40" s="107"/>
    </row>
    <row r="41" spans="1:16" ht="40.5" customHeight="1">
      <c r="A41" s="338" t="s">
        <v>76</v>
      </c>
      <c r="B41" s="339"/>
      <c r="C41" s="339"/>
      <c r="D41" s="339"/>
      <c r="E41" s="339"/>
      <c r="F41" s="339"/>
      <c r="G41" s="339"/>
      <c r="H41" s="339"/>
      <c r="I41" s="339"/>
      <c r="J41" s="339"/>
      <c r="K41" s="339"/>
      <c r="L41" s="339"/>
      <c r="M41" s="339"/>
      <c r="N41" s="339"/>
      <c r="O41" s="339"/>
      <c r="P41" s="108"/>
    </row>
    <row r="42" spans="1:16" ht="16.5" thickBot="1">
      <c r="A42" s="340" t="s">
        <v>77</v>
      </c>
      <c r="B42" s="341"/>
      <c r="C42" s="341"/>
      <c r="D42" s="341"/>
      <c r="E42" s="341"/>
      <c r="F42" s="89"/>
      <c r="G42" s="89"/>
      <c r="H42" s="89"/>
      <c r="I42" s="89"/>
      <c r="J42" s="89"/>
      <c r="K42" s="89"/>
      <c r="L42" s="89"/>
      <c r="M42" s="89"/>
      <c r="N42" s="89"/>
      <c r="O42" s="89"/>
      <c r="P42" s="90"/>
    </row>
    <row r="43" spans="1:16" ht="15.75">
      <c r="A43" s="325" t="s">
        <v>78</v>
      </c>
      <c r="B43" s="327" t="s">
        <v>79</v>
      </c>
      <c r="C43" s="328"/>
      <c r="D43" s="309" t="s">
        <v>80</v>
      </c>
      <c r="E43" s="317" t="s">
        <v>81</v>
      </c>
      <c r="F43" s="309" t="s">
        <v>82</v>
      </c>
      <c r="G43" s="309" t="s">
        <v>83</v>
      </c>
      <c r="H43" s="317" t="s">
        <v>171</v>
      </c>
      <c r="I43" s="318"/>
      <c r="J43" s="318"/>
      <c r="K43" s="311" t="s">
        <v>84</v>
      </c>
      <c r="L43" s="348" t="s">
        <v>85</v>
      </c>
      <c r="M43" s="349"/>
      <c r="N43" s="349"/>
      <c r="O43" s="349"/>
      <c r="P43" s="313" t="s">
        <v>86</v>
      </c>
    </row>
    <row r="44" spans="1:16" ht="15.75">
      <c r="A44" s="326"/>
      <c r="B44" s="329"/>
      <c r="C44" s="330"/>
      <c r="D44" s="310"/>
      <c r="E44" s="316"/>
      <c r="F44" s="310"/>
      <c r="G44" s="310"/>
      <c r="H44" s="321" t="s">
        <v>87</v>
      </c>
      <c r="I44" s="307" t="s">
        <v>88</v>
      </c>
      <c r="J44" s="307" t="s">
        <v>89</v>
      </c>
      <c r="K44" s="312"/>
      <c r="L44" s="315" t="s">
        <v>90</v>
      </c>
      <c r="M44" s="316"/>
      <c r="N44" s="345" t="s">
        <v>91</v>
      </c>
      <c r="O44" s="346"/>
      <c r="P44" s="314"/>
    </row>
    <row r="45" spans="1:16" ht="24.75">
      <c r="A45" s="326"/>
      <c r="B45" s="329"/>
      <c r="C45" s="330"/>
      <c r="D45" s="310"/>
      <c r="E45" s="316"/>
      <c r="F45" s="310"/>
      <c r="G45" s="310"/>
      <c r="H45" s="322"/>
      <c r="I45" s="308"/>
      <c r="J45" s="308"/>
      <c r="K45" s="312"/>
      <c r="L45" s="92" t="s">
        <v>92</v>
      </c>
      <c r="M45" s="93" t="s">
        <v>93</v>
      </c>
      <c r="N45" s="93" t="s">
        <v>94</v>
      </c>
      <c r="O45" s="94" t="s">
        <v>95</v>
      </c>
      <c r="P45" s="314"/>
    </row>
    <row r="46" spans="1:16" ht="15.75">
      <c r="A46" s="326"/>
      <c r="B46" s="331"/>
      <c r="C46" s="332"/>
      <c r="D46" s="310"/>
      <c r="E46" s="316"/>
      <c r="F46" s="310"/>
      <c r="G46" s="310"/>
      <c r="H46" s="322"/>
      <c r="I46" s="308"/>
      <c r="J46" s="308"/>
      <c r="K46" s="312"/>
      <c r="L46" s="95" t="s">
        <v>164</v>
      </c>
      <c r="M46" s="91" t="s">
        <v>164</v>
      </c>
      <c r="N46" s="91" t="s">
        <v>366</v>
      </c>
      <c r="O46" s="91" t="s">
        <v>164</v>
      </c>
      <c r="P46" s="314"/>
    </row>
    <row r="47" spans="1:16" ht="36">
      <c r="A47" s="307"/>
      <c r="B47" s="307"/>
      <c r="C47" s="377"/>
      <c r="D47" s="127" t="s">
        <v>63</v>
      </c>
      <c r="E47" s="112" t="s">
        <v>64</v>
      </c>
      <c r="F47" s="113">
        <f>SUM(H47:J47)/16</f>
        <v>3</v>
      </c>
      <c r="G47" s="114">
        <f>SUM(H47:J47)</f>
        <v>48</v>
      </c>
      <c r="H47" s="96">
        <v>40</v>
      </c>
      <c r="I47" s="96">
        <v>8</v>
      </c>
      <c r="J47" s="96"/>
      <c r="K47" s="115"/>
      <c r="L47" s="128">
        <v>3</v>
      </c>
      <c r="M47" s="96"/>
      <c r="N47" s="96"/>
      <c r="O47" s="96"/>
      <c r="P47" s="98"/>
    </row>
    <row r="48" spans="1:16" ht="33.75">
      <c r="A48" s="307"/>
      <c r="B48" s="307"/>
      <c r="C48" s="377"/>
      <c r="D48" s="240" t="s">
        <v>343</v>
      </c>
      <c r="E48" s="241" t="s">
        <v>344</v>
      </c>
      <c r="F48" s="239">
        <v>2</v>
      </c>
      <c r="G48" s="20">
        <f>F48*16</f>
        <v>32</v>
      </c>
      <c r="H48" s="20">
        <v>24</v>
      </c>
      <c r="I48" s="20">
        <f>G48-H48</f>
        <v>8</v>
      </c>
      <c r="J48" s="96"/>
      <c r="K48" s="115"/>
      <c r="L48" s="128"/>
      <c r="M48" s="96"/>
      <c r="N48" s="244">
        <v>2</v>
      </c>
      <c r="O48" s="96"/>
      <c r="P48" s="98"/>
    </row>
    <row r="49" spans="1:16" ht="36">
      <c r="A49" s="307"/>
      <c r="B49" s="307"/>
      <c r="C49" s="377"/>
      <c r="D49" s="245" t="s">
        <v>354</v>
      </c>
      <c r="E49" s="238" t="s">
        <v>355</v>
      </c>
      <c r="F49" s="114">
        <f>SUM(H49:J49)/16</f>
        <v>2.5</v>
      </c>
      <c r="G49" s="114">
        <f>SUM(H49:J49)</f>
        <v>40</v>
      </c>
      <c r="H49" s="84">
        <v>32</v>
      </c>
      <c r="I49" s="114">
        <v>8</v>
      </c>
      <c r="J49" s="114"/>
      <c r="K49" s="129">
        <v>3</v>
      </c>
      <c r="L49" s="208"/>
      <c r="M49" s="85"/>
      <c r="N49" s="247">
        <v>2.5</v>
      </c>
      <c r="O49" s="96"/>
      <c r="P49" s="98"/>
    </row>
    <row r="50" spans="1:16" ht="36">
      <c r="A50" s="377"/>
      <c r="B50" s="377"/>
      <c r="C50" s="377"/>
      <c r="D50" s="85" t="s">
        <v>99</v>
      </c>
      <c r="E50" s="117" t="s">
        <v>100</v>
      </c>
      <c r="F50" s="96">
        <v>0.5</v>
      </c>
      <c r="G50" s="96">
        <v>8</v>
      </c>
      <c r="H50" s="96"/>
      <c r="I50" s="96"/>
      <c r="J50" s="144">
        <v>8</v>
      </c>
      <c r="K50" s="129"/>
      <c r="L50" s="160"/>
      <c r="M50" s="96"/>
      <c r="N50" s="178" t="s">
        <v>101</v>
      </c>
      <c r="O50" s="96"/>
      <c r="P50" s="177" t="s">
        <v>102</v>
      </c>
    </row>
    <row r="51" spans="1:16" ht="24">
      <c r="A51" s="377"/>
      <c r="B51" s="377"/>
      <c r="C51" s="377"/>
      <c r="D51" s="85" t="s">
        <v>103</v>
      </c>
      <c r="E51" s="117" t="s">
        <v>104</v>
      </c>
      <c r="F51" s="96">
        <v>0.5</v>
      </c>
      <c r="G51" s="96">
        <v>8</v>
      </c>
      <c r="H51" s="96"/>
      <c r="I51" s="96"/>
      <c r="J51" s="144">
        <v>8</v>
      </c>
      <c r="K51" s="129"/>
      <c r="L51" s="160"/>
      <c r="M51" s="96"/>
      <c r="N51" s="178" t="s">
        <v>101</v>
      </c>
      <c r="O51" s="96"/>
      <c r="P51" s="176" t="s">
        <v>0</v>
      </c>
    </row>
    <row r="52" spans="1:16" ht="24.75" customHeight="1">
      <c r="A52" s="377"/>
      <c r="B52" s="377"/>
      <c r="C52" s="377"/>
      <c r="D52" s="248" t="s">
        <v>370</v>
      </c>
      <c r="E52" s="120" t="s">
        <v>105</v>
      </c>
      <c r="F52" s="122">
        <v>2</v>
      </c>
      <c r="G52" s="122">
        <v>32</v>
      </c>
      <c r="H52" s="122">
        <v>10</v>
      </c>
      <c r="I52" s="122"/>
      <c r="J52" s="122">
        <v>22</v>
      </c>
      <c r="K52" s="147"/>
      <c r="L52" s="161"/>
      <c r="M52" s="144"/>
      <c r="N52" s="144">
        <v>2</v>
      </c>
      <c r="O52" s="144"/>
      <c r="P52" s="386" t="s">
        <v>106</v>
      </c>
    </row>
    <row r="53" spans="1:16" ht="24.75">
      <c r="A53" s="377"/>
      <c r="B53" s="377"/>
      <c r="C53" s="377"/>
      <c r="D53" s="237" t="s">
        <v>363</v>
      </c>
      <c r="E53" s="120" t="s">
        <v>107</v>
      </c>
      <c r="F53" s="104">
        <v>2</v>
      </c>
      <c r="G53" s="131">
        <v>32</v>
      </c>
      <c r="H53" s="101">
        <v>24</v>
      </c>
      <c r="I53" s="101">
        <v>8</v>
      </c>
      <c r="J53" s="101"/>
      <c r="K53" s="83"/>
      <c r="L53" s="105"/>
      <c r="M53" s="101"/>
      <c r="N53" s="101">
        <v>2</v>
      </c>
      <c r="O53" s="101"/>
      <c r="P53" s="387"/>
    </row>
    <row r="54" spans="1:16" ht="24.75">
      <c r="A54" s="377"/>
      <c r="B54" s="377"/>
      <c r="C54" s="377"/>
      <c r="D54" s="237" t="s">
        <v>374</v>
      </c>
      <c r="E54" s="120" t="s">
        <v>108</v>
      </c>
      <c r="F54" s="99">
        <v>2</v>
      </c>
      <c r="G54" s="131">
        <v>32</v>
      </c>
      <c r="H54" s="101">
        <v>24</v>
      </c>
      <c r="I54" s="101">
        <v>8</v>
      </c>
      <c r="J54" s="101"/>
      <c r="K54" s="83"/>
      <c r="L54" s="103"/>
      <c r="M54" s="101"/>
      <c r="N54" s="101">
        <v>2</v>
      </c>
      <c r="O54" s="101"/>
      <c r="P54" s="388"/>
    </row>
    <row r="55" spans="1:16" ht="24">
      <c r="A55" s="377"/>
      <c r="B55" s="377"/>
      <c r="C55" s="377"/>
      <c r="D55" s="85" t="s">
        <v>109</v>
      </c>
      <c r="E55" s="206" t="s">
        <v>110</v>
      </c>
      <c r="F55" s="85">
        <v>2</v>
      </c>
      <c r="G55" s="85">
        <v>32</v>
      </c>
      <c r="H55" s="99">
        <v>32</v>
      </c>
      <c r="I55" s="99"/>
      <c r="J55" s="99"/>
      <c r="K55" s="207"/>
      <c r="L55" s="208"/>
      <c r="M55" s="85"/>
      <c r="N55" s="85">
        <v>2</v>
      </c>
      <c r="O55" s="85"/>
      <c r="P55" s="223"/>
    </row>
    <row r="56" spans="1:16" ht="24">
      <c r="A56" s="377"/>
      <c r="B56" s="377"/>
      <c r="C56" s="377"/>
      <c r="D56" s="131" t="s">
        <v>111</v>
      </c>
      <c r="E56" s="100" t="s">
        <v>118</v>
      </c>
      <c r="F56" s="131">
        <f>SUM(H56:J56)/16</f>
        <v>2</v>
      </c>
      <c r="G56" s="131">
        <f>SUM(H56:J56)</f>
        <v>32</v>
      </c>
      <c r="H56" s="101">
        <v>20</v>
      </c>
      <c r="I56" s="101">
        <v>12</v>
      </c>
      <c r="J56" s="101"/>
      <c r="K56" s="111"/>
      <c r="L56" s="105"/>
      <c r="M56" s="101"/>
      <c r="N56" s="244">
        <v>2</v>
      </c>
      <c r="O56" s="101"/>
      <c r="P56" s="106"/>
    </row>
    <row r="57" spans="1:16" ht="24">
      <c r="A57" s="377"/>
      <c r="B57" s="377"/>
      <c r="C57" s="377"/>
      <c r="D57" s="131" t="s">
        <v>166</v>
      </c>
      <c r="E57" s="100" t="s">
        <v>119</v>
      </c>
      <c r="F57" s="101">
        <f>SUM(H57:J57)/16</f>
        <v>2</v>
      </c>
      <c r="G57" s="101">
        <f>SUM(H57:J57)</f>
        <v>32</v>
      </c>
      <c r="H57" s="101">
        <v>32</v>
      </c>
      <c r="I57" s="101"/>
      <c r="J57" s="101"/>
      <c r="K57" s="111"/>
      <c r="L57" s="105"/>
      <c r="M57" s="101">
        <v>2</v>
      </c>
      <c r="N57" s="101"/>
      <c r="O57" s="101"/>
      <c r="P57" s="98"/>
    </row>
    <row r="58" spans="1:16" ht="36">
      <c r="A58" s="377"/>
      <c r="B58" s="377"/>
      <c r="C58" s="377"/>
      <c r="D58" s="101" t="s">
        <v>167</v>
      </c>
      <c r="E58" s="100" t="s">
        <v>120</v>
      </c>
      <c r="F58" s="101">
        <v>1.5</v>
      </c>
      <c r="G58" s="101">
        <v>24</v>
      </c>
      <c r="H58" s="101">
        <v>14</v>
      </c>
      <c r="I58" s="101">
        <v>10</v>
      </c>
      <c r="J58" s="101"/>
      <c r="K58" s="111"/>
      <c r="L58" s="105"/>
      <c r="M58" s="101">
        <v>2</v>
      </c>
      <c r="N58" s="101"/>
      <c r="O58" s="101"/>
      <c r="P58" s="98"/>
    </row>
    <row r="59" spans="1:16" ht="24">
      <c r="A59" s="377"/>
      <c r="B59" s="377"/>
      <c r="C59" s="377"/>
      <c r="D59" s="237" t="s">
        <v>338</v>
      </c>
      <c r="E59" s="100" t="s">
        <v>121</v>
      </c>
      <c r="F59" s="101">
        <v>2</v>
      </c>
      <c r="G59" s="101">
        <v>32</v>
      </c>
      <c r="H59" s="131">
        <v>20</v>
      </c>
      <c r="I59" s="131">
        <v>12</v>
      </c>
      <c r="J59" s="131"/>
      <c r="K59" s="111"/>
      <c r="L59" s="105"/>
      <c r="M59" s="101"/>
      <c r="N59" s="101">
        <v>2</v>
      </c>
      <c r="O59" s="101"/>
      <c r="P59" s="98"/>
    </row>
    <row r="60" spans="1:16" ht="36">
      <c r="A60" s="377"/>
      <c r="B60" s="377"/>
      <c r="C60" s="377"/>
      <c r="D60" s="85" t="s">
        <v>112</v>
      </c>
      <c r="E60" s="100" t="s">
        <v>122</v>
      </c>
      <c r="F60" s="101">
        <v>1.5</v>
      </c>
      <c r="G60" s="101">
        <v>24</v>
      </c>
      <c r="H60" s="131">
        <v>24</v>
      </c>
      <c r="I60" s="131"/>
      <c r="J60" s="131"/>
      <c r="K60" s="111"/>
      <c r="L60" s="105"/>
      <c r="M60" s="101"/>
      <c r="N60" s="101">
        <v>2</v>
      </c>
      <c r="O60" s="101"/>
      <c r="P60" s="98"/>
    </row>
    <row r="61" spans="1:16" ht="15.75">
      <c r="A61" s="377"/>
      <c r="B61" s="377"/>
      <c r="C61" s="377"/>
      <c r="D61" s="381" t="s">
        <v>73</v>
      </c>
      <c r="E61" s="382"/>
      <c r="F61" s="63">
        <f>SUM(F47:F60)</f>
        <v>25.5</v>
      </c>
      <c r="G61" s="63">
        <f>SUM(G47:G60)</f>
        <v>408</v>
      </c>
      <c r="H61" s="63">
        <f>SUM(H47:H60)</f>
        <v>296</v>
      </c>
      <c r="I61" s="63">
        <f>SUM(I47:I60)</f>
        <v>74</v>
      </c>
      <c r="J61" s="63">
        <f>SUM(J47:J60)</f>
        <v>38</v>
      </c>
      <c r="K61" s="73"/>
      <c r="L61" s="162">
        <f>SUM(L47:L60)</f>
        <v>3</v>
      </c>
      <c r="M61" s="63">
        <f>SUM(M47:M60)</f>
        <v>4</v>
      </c>
      <c r="N61" s="63">
        <f>SUM(N47:N60)</f>
        <v>18.5</v>
      </c>
      <c r="O61" s="63">
        <f>SUM(O47:O60)</f>
        <v>0</v>
      </c>
      <c r="P61" s="126"/>
    </row>
    <row r="62" spans="1:16" ht="15.75">
      <c r="A62" s="377"/>
      <c r="B62" s="377"/>
      <c r="C62" s="377"/>
      <c r="D62" s="381" t="s">
        <v>113</v>
      </c>
      <c r="E62" s="382"/>
      <c r="F62" s="134">
        <f>SUM(F47:F52)</f>
        <v>10.5</v>
      </c>
      <c r="G62" s="134">
        <f>SUM(G47:G52)</f>
        <v>168</v>
      </c>
      <c r="H62" s="134">
        <f>SUM(H47:H52)</f>
        <v>106</v>
      </c>
      <c r="I62" s="134">
        <f>SUM(I47:I52)</f>
        <v>24</v>
      </c>
      <c r="J62" s="134">
        <f>SUM(J47:J52)</f>
        <v>38</v>
      </c>
      <c r="K62" s="148"/>
      <c r="L62" s="163">
        <f>SUM(L47:L52)</f>
        <v>3</v>
      </c>
      <c r="M62" s="134">
        <f>SUM(M47:M52)</f>
        <v>0</v>
      </c>
      <c r="N62" s="134">
        <f>SUM(N47:N52)</f>
        <v>6.5</v>
      </c>
      <c r="O62" s="134">
        <f>SUM(O47:O52)</f>
        <v>0</v>
      </c>
      <c r="P62" s="126"/>
    </row>
    <row r="63" spans="1:16" ht="15.75">
      <c r="A63" s="377"/>
      <c r="B63" s="383" t="s">
        <v>114</v>
      </c>
      <c r="C63" s="384"/>
      <c r="D63" s="384"/>
      <c r="E63" s="385"/>
      <c r="F63" s="145">
        <f>SUM(F40,F62)</f>
        <v>24.5</v>
      </c>
      <c r="G63" s="145">
        <f>SUM(G40,G62)</f>
        <v>392</v>
      </c>
      <c r="H63" s="145">
        <f>SUM(H40,H62)</f>
        <v>258</v>
      </c>
      <c r="I63" s="145">
        <f>SUM(I40,I62)</f>
        <v>60</v>
      </c>
      <c r="J63" s="145">
        <f>SUM(J40,J62)</f>
        <v>74</v>
      </c>
      <c r="K63" s="148"/>
      <c r="L63" s="145">
        <f>SUM(L40,L62)</f>
        <v>7</v>
      </c>
      <c r="M63" s="145">
        <f>SUM(M40,M62)</f>
        <v>8</v>
      </c>
      <c r="N63" s="145">
        <f>SUM(N40,N62)</f>
        <v>8.5</v>
      </c>
      <c r="O63" s="145">
        <f>SUM(O40,O62)</f>
        <v>0</v>
      </c>
      <c r="P63" s="126"/>
    </row>
    <row r="64" spans="1:16" ht="56.25">
      <c r="A64" s="375" t="s">
        <v>96</v>
      </c>
      <c r="B64" s="307" t="s">
        <v>115</v>
      </c>
      <c r="C64" s="307" t="s">
        <v>116</v>
      </c>
      <c r="D64" s="235" t="s">
        <v>333</v>
      </c>
      <c r="E64" s="138" t="s">
        <v>117</v>
      </c>
      <c r="F64" s="118">
        <v>2</v>
      </c>
      <c r="G64" s="118">
        <v>32</v>
      </c>
      <c r="H64" s="118">
        <v>32</v>
      </c>
      <c r="I64" s="118"/>
      <c r="J64" s="118"/>
      <c r="K64" s="119"/>
      <c r="L64" s="139">
        <v>2</v>
      </c>
      <c r="M64" s="180"/>
      <c r="N64" s="180"/>
      <c r="O64" s="180"/>
      <c r="P64" s="98"/>
    </row>
    <row r="65" spans="1:16" ht="57.75">
      <c r="A65" s="337"/>
      <c r="B65" s="377"/>
      <c r="C65" s="377"/>
      <c r="D65" s="138" t="s">
        <v>334</v>
      </c>
      <c r="E65" s="138" t="s">
        <v>117</v>
      </c>
      <c r="F65" s="13">
        <v>2</v>
      </c>
      <c r="G65" s="13">
        <v>32</v>
      </c>
      <c r="H65" s="13">
        <v>32</v>
      </c>
      <c r="I65" s="13"/>
      <c r="J65" s="13"/>
      <c r="K65" s="97"/>
      <c r="L65" s="12"/>
      <c r="M65" s="181">
        <v>2</v>
      </c>
      <c r="N65" s="181"/>
      <c r="O65" s="181"/>
      <c r="P65" s="98"/>
    </row>
    <row r="66" spans="1:16" ht="15.75">
      <c r="A66" s="337"/>
      <c r="B66" s="377"/>
      <c r="C66" s="377"/>
      <c r="D66" s="370" t="s">
        <v>168</v>
      </c>
      <c r="E66" s="371"/>
      <c r="F66" s="137">
        <f>SUM(F64:F65)</f>
        <v>4</v>
      </c>
      <c r="G66" s="137">
        <f aca="true" t="shared" si="2" ref="G66:N66">SUM(G64:G65)</f>
        <v>64</v>
      </c>
      <c r="H66" s="137">
        <f t="shared" si="2"/>
        <v>64</v>
      </c>
      <c r="I66" s="137">
        <f t="shared" si="2"/>
        <v>0</v>
      </c>
      <c r="J66" s="137">
        <f t="shared" si="2"/>
        <v>0</v>
      </c>
      <c r="K66" s="73">
        <f t="shared" si="2"/>
        <v>0</v>
      </c>
      <c r="L66" s="211">
        <f t="shared" si="2"/>
        <v>2</v>
      </c>
      <c r="M66" s="137">
        <f t="shared" si="2"/>
        <v>2</v>
      </c>
      <c r="N66" s="137">
        <f t="shared" si="2"/>
        <v>0</v>
      </c>
      <c r="O66" s="137">
        <f>SUM(O64:O65)</f>
        <v>0</v>
      </c>
      <c r="P66" s="98"/>
    </row>
    <row r="67" spans="1:16" ht="15.75">
      <c r="A67" s="376"/>
      <c r="B67" s="378" t="s">
        <v>353</v>
      </c>
      <c r="C67" s="379"/>
      <c r="D67" s="379"/>
      <c r="E67" s="380"/>
      <c r="F67" s="265">
        <f>F63+F66</f>
        <v>28.5</v>
      </c>
      <c r="G67" s="134">
        <f>G39+G63+G66</f>
        <v>680</v>
      </c>
      <c r="H67" s="134">
        <f>H39+H63+H66</f>
        <v>474</v>
      </c>
      <c r="I67" s="134">
        <f>I39+I63+I66</f>
        <v>96</v>
      </c>
      <c r="J67" s="134">
        <f>J39+J63+J66</f>
        <v>110</v>
      </c>
      <c r="K67" s="148"/>
      <c r="L67" s="145">
        <f>L63+L66</f>
        <v>9</v>
      </c>
      <c r="M67" s="145">
        <f>M63+M66</f>
        <v>10</v>
      </c>
      <c r="N67" s="145">
        <f>N63+N66</f>
        <v>8.5</v>
      </c>
      <c r="O67" s="145">
        <f>O63+O66</f>
        <v>0</v>
      </c>
      <c r="P67" s="140"/>
    </row>
    <row r="68" spans="1:16" ht="16.5" thickBot="1">
      <c r="A68" s="372" t="s">
        <v>169</v>
      </c>
      <c r="B68" s="373"/>
      <c r="C68" s="373"/>
      <c r="D68" s="373"/>
      <c r="E68" s="374"/>
      <c r="F68" s="64">
        <f>F16+F28+F40++F62+F66</f>
        <v>65.5</v>
      </c>
      <c r="G68" s="64">
        <f>G16+G28+G40++G62+G66</f>
        <v>1048</v>
      </c>
      <c r="H68" s="64">
        <f>H16+H28+H40++H62+H66</f>
        <v>866</v>
      </c>
      <c r="I68" s="64">
        <f>I16+I28+I40++I62+I66</f>
        <v>100</v>
      </c>
      <c r="J68" s="64">
        <f>J16+J28+J40++J62+J66</f>
        <v>82</v>
      </c>
      <c r="K68" s="141"/>
      <c r="L68" s="142">
        <f>L16+L28+L40++L62+L66</f>
        <v>29</v>
      </c>
      <c r="M68" s="64">
        <f>M16+M28+M40++M62+M66</f>
        <v>22.5</v>
      </c>
      <c r="N68" s="64">
        <f>N16+N28+N40++N62+N66</f>
        <v>14</v>
      </c>
      <c r="O68" s="64">
        <f>O16+O28+O40++O62+O66</f>
        <v>0</v>
      </c>
      <c r="P68" s="143"/>
    </row>
  </sheetData>
  <mergeCells count="74">
    <mergeCell ref="P43:P46"/>
    <mergeCell ref="H44:H46"/>
    <mergeCell ref="I44:I46"/>
    <mergeCell ref="P52:P54"/>
    <mergeCell ref="N44:O44"/>
    <mergeCell ref="A47:A63"/>
    <mergeCell ref="B47:C62"/>
    <mergeCell ref="A43:A46"/>
    <mergeCell ref="D61:E61"/>
    <mergeCell ref="D62:E62"/>
    <mergeCell ref="B63:E63"/>
    <mergeCell ref="B43:C46"/>
    <mergeCell ref="D43:D46"/>
    <mergeCell ref="E43:E46"/>
    <mergeCell ref="D66:E66"/>
    <mergeCell ref="A68:E68"/>
    <mergeCell ref="A64:A67"/>
    <mergeCell ref="B64:B66"/>
    <mergeCell ref="C64:C66"/>
    <mergeCell ref="B67:E67"/>
    <mergeCell ref="A41:O41"/>
    <mergeCell ref="A42:E42"/>
    <mergeCell ref="A29:A40"/>
    <mergeCell ref="C38:E38"/>
    <mergeCell ref="C39:E39"/>
    <mergeCell ref="F19:F22"/>
    <mergeCell ref="G19:G22"/>
    <mergeCell ref="H19:J19"/>
    <mergeCell ref="H20:H22"/>
    <mergeCell ref="I20:I22"/>
    <mergeCell ref="J20:J22"/>
    <mergeCell ref="B28:E28"/>
    <mergeCell ref="L44:M44"/>
    <mergeCell ref="H43:J43"/>
    <mergeCell ref="K43:K46"/>
    <mergeCell ref="J44:J46"/>
    <mergeCell ref="B29:C37"/>
    <mergeCell ref="F43:F46"/>
    <mergeCell ref="G43:G46"/>
    <mergeCell ref="L43:O43"/>
    <mergeCell ref="B40:E40"/>
    <mergeCell ref="A23:A27"/>
    <mergeCell ref="D19:D22"/>
    <mergeCell ref="E19:E22"/>
    <mergeCell ref="B23:C27"/>
    <mergeCell ref="A19:A22"/>
    <mergeCell ref="B19:C22"/>
    <mergeCell ref="P19:P22"/>
    <mergeCell ref="N20:O20"/>
    <mergeCell ref="L20:M20"/>
    <mergeCell ref="K19:K22"/>
    <mergeCell ref="L19:O19"/>
    <mergeCell ref="A7:A16"/>
    <mergeCell ref="B7:C15"/>
    <mergeCell ref="A17:O17"/>
    <mergeCell ref="A18:E18"/>
    <mergeCell ref="B16:E16"/>
    <mergeCell ref="N4:O4"/>
    <mergeCell ref="H4:H6"/>
    <mergeCell ref="A2:E2"/>
    <mergeCell ref="A3:A6"/>
    <mergeCell ref="D3:D6"/>
    <mergeCell ref="E3:E6"/>
    <mergeCell ref="B3:C6"/>
    <mergeCell ref="A1:P1"/>
    <mergeCell ref="I4:I6"/>
    <mergeCell ref="G3:G6"/>
    <mergeCell ref="F3:F6"/>
    <mergeCell ref="K3:K6"/>
    <mergeCell ref="P3:P6"/>
    <mergeCell ref="L4:M4"/>
    <mergeCell ref="J4:J6"/>
    <mergeCell ref="H3:J3"/>
    <mergeCell ref="L3:O3"/>
  </mergeCells>
  <printOptions horizontalCentered="1"/>
  <pageMargins left="0" right="0" top="0.984251968503937" bottom="0.984251968503937" header="0.5118110236220472" footer="0.7086614173228347"/>
  <pageSetup firstPageNumber="19" useFirstPageNumber="1" fitToHeight="3" horizontalDpi="2400" verticalDpi="2400" orientation="portrait" paperSize="9" r:id="rId1"/>
</worksheet>
</file>

<file path=xl/worksheets/sheet5.xml><?xml version="1.0" encoding="utf-8"?>
<worksheet xmlns="http://schemas.openxmlformats.org/spreadsheetml/2006/main" xmlns:r="http://schemas.openxmlformats.org/officeDocument/2006/relationships">
  <dimension ref="A1:K12"/>
  <sheetViews>
    <sheetView workbookViewId="0" topLeftCell="A1">
      <selection activeCell="H8" sqref="H8"/>
    </sheetView>
  </sheetViews>
  <sheetFormatPr defaultColWidth="9.00390625" defaultRowHeight="14.25"/>
  <cols>
    <col min="1" max="1" width="7.25390625" style="10" customWidth="1"/>
    <col min="2" max="2" width="4.00390625" style="11" customWidth="1"/>
    <col min="3" max="3" width="18.125" style="11" customWidth="1"/>
    <col min="4" max="5" width="3.875" style="11" customWidth="1"/>
    <col min="6" max="7" width="3.375" style="11" customWidth="1"/>
    <col min="8" max="8" width="3.625" style="11" customWidth="1"/>
    <col min="9" max="10" width="3.375" style="11" customWidth="1"/>
    <col min="11" max="11" width="13.875" style="10" customWidth="1"/>
    <col min="12" max="16384" width="9.00390625" style="10" customWidth="1"/>
  </cols>
  <sheetData>
    <row r="1" spans="1:10" ht="38.25" customHeight="1" thickBot="1">
      <c r="A1" s="389" t="s">
        <v>238</v>
      </c>
      <c r="B1" s="389"/>
      <c r="C1" s="389"/>
      <c r="D1" s="389"/>
      <c r="E1" s="389"/>
      <c r="F1" s="389"/>
      <c r="G1" s="389"/>
      <c r="H1" s="389"/>
      <c r="I1" s="389"/>
      <c r="J1" s="389"/>
    </row>
    <row r="2" spans="1:11" ht="14.25" customHeight="1">
      <c r="A2" s="390" t="s">
        <v>239</v>
      </c>
      <c r="B2" s="392" t="s">
        <v>240</v>
      </c>
      <c r="C2" s="394" t="s">
        <v>241</v>
      </c>
      <c r="D2" s="396" t="s">
        <v>242</v>
      </c>
      <c r="E2" s="410" t="s">
        <v>336</v>
      </c>
      <c r="F2" s="394" t="s">
        <v>337</v>
      </c>
      <c r="G2" s="398"/>
      <c r="H2" s="398"/>
      <c r="I2" s="398"/>
      <c r="J2" s="398"/>
      <c r="K2" s="407" t="s">
        <v>243</v>
      </c>
    </row>
    <row r="3" spans="1:11" ht="14.25">
      <c r="A3" s="391"/>
      <c r="B3" s="393"/>
      <c r="C3" s="395"/>
      <c r="D3" s="397"/>
      <c r="E3" s="411"/>
      <c r="F3" s="399" t="s">
        <v>244</v>
      </c>
      <c r="G3" s="395"/>
      <c r="H3" s="395"/>
      <c r="I3" s="399" t="s">
        <v>245</v>
      </c>
      <c r="J3" s="395"/>
      <c r="K3" s="408"/>
    </row>
    <row r="4" spans="1:11" ht="14.25" customHeight="1">
      <c r="A4" s="391"/>
      <c r="B4" s="393"/>
      <c r="C4" s="395"/>
      <c r="D4" s="397"/>
      <c r="E4" s="411"/>
      <c r="F4" s="413" t="s">
        <v>246</v>
      </c>
      <c r="G4" s="413" t="s">
        <v>247</v>
      </c>
      <c r="H4" s="415" t="s">
        <v>248</v>
      </c>
      <c r="I4" s="400" t="s">
        <v>249</v>
      </c>
      <c r="J4" s="400" t="s">
        <v>250</v>
      </c>
      <c r="K4" s="408"/>
    </row>
    <row r="5" spans="1:11" ht="14.25">
      <c r="A5" s="391"/>
      <c r="B5" s="393"/>
      <c r="C5" s="395"/>
      <c r="D5" s="397"/>
      <c r="E5" s="412"/>
      <c r="F5" s="414"/>
      <c r="G5" s="414"/>
      <c r="H5" s="397"/>
      <c r="I5" s="401"/>
      <c r="J5" s="401"/>
      <c r="K5" s="409"/>
    </row>
    <row r="6" spans="1:11" ht="45" customHeight="1">
      <c r="A6" s="234" t="s">
        <v>314</v>
      </c>
      <c r="B6" s="183" t="s">
        <v>285</v>
      </c>
      <c r="C6" s="220" t="s">
        <v>131</v>
      </c>
      <c r="D6" s="221">
        <v>1</v>
      </c>
      <c r="E6" s="9">
        <v>22</v>
      </c>
      <c r="F6" s="416">
        <v>22</v>
      </c>
      <c r="G6" s="417"/>
      <c r="H6" s="418"/>
      <c r="I6" s="419"/>
      <c r="J6" s="49"/>
      <c r="K6" s="51"/>
    </row>
    <row r="7" spans="1:11" ht="39.75" customHeight="1">
      <c r="A7" s="32" t="s">
        <v>220</v>
      </c>
      <c r="B7" s="43" t="s">
        <v>221</v>
      </c>
      <c r="C7" s="50" t="s">
        <v>251</v>
      </c>
      <c r="D7" s="49">
        <v>2</v>
      </c>
      <c r="E7" s="49">
        <v>2</v>
      </c>
      <c r="F7" s="49"/>
      <c r="G7" s="49"/>
      <c r="H7" s="49">
        <v>2</v>
      </c>
      <c r="I7" s="49"/>
      <c r="J7" s="49"/>
      <c r="K7" s="51"/>
    </row>
    <row r="8" spans="1:11" ht="45" customHeight="1">
      <c r="A8" s="32" t="s">
        <v>252</v>
      </c>
      <c r="B8" s="215" t="s">
        <v>306</v>
      </c>
      <c r="C8" s="52" t="s">
        <v>163</v>
      </c>
      <c r="D8" s="53">
        <v>2</v>
      </c>
      <c r="E8" s="49">
        <v>2</v>
      </c>
      <c r="F8" s="49"/>
      <c r="G8" s="49"/>
      <c r="H8" s="49"/>
      <c r="I8" s="49">
        <v>2</v>
      </c>
      <c r="J8" s="49"/>
      <c r="K8" s="51"/>
    </row>
    <row r="9" spans="1:11" ht="55.5" customHeight="1">
      <c r="A9" s="179" t="s">
        <v>280</v>
      </c>
      <c r="B9" s="215"/>
      <c r="C9" s="8" t="s">
        <v>253</v>
      </c>
      <c r="D9" s="9">
        <v>8</v>
      </c>
      <c r="E9" s="9">
        <v>16</v>
      </c>
      <c r="F9" s="9"/>
      <c r="G9" s="9"/>
      <c r="H9" s="9"/>
      <c r="I9" s="9"/>
      <c r="J9" s="9">
        <v>16</v>
      </c>
      <c r="K9" s="55"/>
    </row>
    <row r="10" spans="1:11" ht="50.25" customHeight="1">
      <c r="A10" s="54"/>
      <c r="B10" s="405" t="s">
        <v>283</v>
      </c>
      <c r="C10" s="406"/>
      <c r="D10" s="9">
        <v>3</v>
      </c>
      <c r="E10" s="9"/>
      <c r="F10" s="9"/>
      <c r="G10" s="9"/>
      <c r="H10" s="205"/>
      <c r="I10" s="184"/>
      <c r="J10" s="184"/>
      <c r="K10" s="56"/>
    </row>
    <row r="11" spans="1:11" ht="14.25" customHeight="1" thickBot="1">
      <c r="A11" s="402" t="s">
        <v>211</v>
      </c>
      <c r="B11" s="403"/>
      <c r="C11" s="404"/>
      <c r="D11" s="21">
        <f>SUM(D6:D10)</f>
        <v>16</v>
      </c>
      <c r="E11" s="21">
        <f>SUM(E6:E10)</f>
        <v>42</v>
      </c>
      <c r="F11" s="21">
        <f>SUM(F6:F10)</f>
        <v>22</v>
      </c>
      <c r="G11" s="182">
        <v>3</v>
      </c>
      <c r="H11" s="21">
        <f>SUM(H6:H10)</f>
        <v>2</v>
      </c>
      <c r="I11" s="21">
        <f>SUM(I6:I10)</f>
        <v>2</v>
      </c>
      <c r="J11" s="21">
        <f>SUM(J6:J10)</f>
        <v>16</v>
      </c>
      <c r="K11" s="57"/>
    </row>
    <row r="12" spans="1:11" ht="12.75" customHeight="1">
      <c r="A12" s="44"/>
      <c r="B12" s="47"/>
      <c r="C12" s="46"/>
      <c r="D12" s="44"/>
      <c r="E12" s="45"/>
      <c r="F12" s="46"/>
      <c r="G12" s="46"/>
      <c r="H12" s="46"/>
      <c r="I12" s="46"/>
      <c r="J12" s="46"/>
      <c r="K12" s="48"/>
    </row>
  </sheetData>
  <mergeCells count="18">
    <mergeCell ref="A11:C11"/>
    <mergeCell ref="B10:C10"/>
    <mergeCell ref="K2:K5"/>
    <mergeCell ref="E2:E5"/>
    <mergeCell ref="F4:F5"/>
    <mergeCell ref="G4:G5"/>
    <mergeCell ref="I3:J3"/>
    <mergeCell ref="H4:H5"/>
    <mergeCell ref="F6:I6"/>
    <mergeCell ref="A1:J1"/>
    <mergeCell ref="A2:A5"/>
    <mergeCell ref="B2:B5"/>
    <mergeCell ref="C2:C5"/>
    <mergeCell ref="D2:D5"/>
    <mergeCell ref="F2:J2"/>
    <mergeCell ref="F3:H3"/>
    <mergeCell ref="I4:I5"/>
    <mergeCell ref="J4:J5"/>
  </mergeCells>
  <printOptions horizontalCentered="1"/>
  <pageMargins left="0.7874015748031497" right="0.7874015748031497" top="0.984251968503937" bottom="0.984251968503937" header="0.5118110236220472" footer="0.7086614173228347"/>
  <pageSetup firstPageNumber="23" useFirstPageNumber="1" horizontalDpi="300" verticalDpi="300" orientation="portrait"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H27"/>
  <sheetViews>
    <sheetView workbookViewId="0" topLeftCell="A1">
      <pane xSplit="4" ySplit="1" topLeftCell="E2" activePane="bottomRight" state="frozen"/>
      <selection pane="topLeft" activeCell="A1" sqref="A1"/>
      <selection pane="topRight" activeCell="E1" sqref="E1"/>
      <selection pane="bottomLeft" activeCell="A4" sqref="A4"/>
      <selection pane="bottomRight" activeCell="C2" sqref="C2:C3"/>
    </sheetView>
  </sheetViews>
  <sheetFormatPr defaultColWidth="9.00390625" defaultRowHeight="14.25"/>
  <cols>
    <col min="1" max="1" width="2.875" style="65" customWidth="1"/>
    <col min="2" max="2" width="3.00390625" style="65" customWidth="1"/>
    <col min="3" max="3" width="13.00390625" style="65" customWidth="1"/>
    <col min="4" max="4" width="5.875" style="65" customWidth="1"/>
    <col min="5" max="5" width="27.625" style="157" customWidth="1"/>
    <col min="6" max="6" width="24.50390625" style="157" customWidth="1"/>
    <col min="7" max="7" width="25.875" style="157" customWidth="1"/>
    <col min="8" max="8" width="13.125" style="65" customWidth="1"/>
    <col min="9" max="16384" width="9.00390625" style="65" customWidth="1"/>
  </cols>
  <sheetData>
    <row r="1" spans="1:8" ht="27.75" thickBot="1">
      <c r="A1" s="442" t="s">
        <v>139</v>
      </c>
      <c r="B1" s="442"/>
      <c r="C1" s="442"/>
      <c r="D1" s="442"/>
      <c r="E1" s="442"/>
      <c r="F1" s="442"/>
      <c r="G1" s="442"/>
      <c r="H1" s="442"/>
    </row>
    <row r="2" spans="1:8" ht="14.25">
      <c r="A2" s="445" t="s">
        <v>174</v>
      </c>
      <c r="B2" s="446"/>
      <c r="C2" s="434" t="s">
        <v>170</v>
      </c>
      <c r="D2" s="434" t="s">
        <v>279</v>
      </c>
      <c r="E2" s="443" t="s">
        <v>222</v>
      </c>
      <c r="F2" s="443" t="s">
        <v>223</v>
      </c>
      <c r="G2" s="443" t="s">
        <v>224</v>
      </c>
      <c r="H2" s="66" t="s">
        <v>270</v>
      </c>
    </row>
    <row r="3" spans="1:8" ht="21.75" thickBot="1">
      <c r="A3" s="447"/>
      <c r="B3" s="448"/>
      <c r="C3" s="435"/>
      <c r="D3" s="435"/>
      <c r="E3" s="444"/>
      <c r="F3" s="444"/>
      <c r="G3" s="444"/>
      <c r="H3" s="67" t="s">
        <v>271</v>
      </c>
    </row>
    <row r="4" spans="1:8" ht="14.25">
      <c r="A4" s="436">
        <v>1</v>
      </c>
      <c r="B4" s="437"/>
      <c r="C4" s="424" t="s">
        <v>367</v>
      </c>
      <c r="D4" s="440">
        <v>29</v>
      </c>
      <c r="E4" s="150" t="s">
        <v>284</v>
      </c>
      <c r="F4" s="154" t="s">
        <v>125</v>
      </c>
      <c r="G4" s="150"/>
      <c r="H4" s="76"/>
    </row>
    <row r="5" spans="1:8" ht="14.25">
      <c r="A5" s="438"/>
      <c r="B5" s="439"/>
      <c r="C5" s="425"/>
      <c r="D5" s="441"/>
      <c r="E5" s="149" t="s">
        <v>288</v>
      </c>
      <c r="F5" s="154" t="s">
        <v>124</v>
      </c>
      <c r="G5" s="154"/>
      <c r="H5" s="68"/>
    </row>
    <row r="6" spans="1:8" ht="14.25">
      <c r="A6" s="438"/>
      <c r="B6" s="439"/>
      <c r="C6" s="425"/>
      <c r="D6" s="441"/>
      <c r="E6" s="149" t="s">
        <v>127</v>
      </c>
      <c r="F6" s="154" t="s">
        <v>123</v>
      </c>
      <c r="G6" s="154"/>
      <c r="H6" s="68"/>
    </row>
    <row r="7" spans="1:8" ht="14.25">
      <c r="A7" s="438"/>
      <c r="B7" s="439"/>
      <c r="C7" s="425"/>
      <c r="D7" s="441"/>
      <c r="E7" s="149" t="s">
        <v>272</v>
      </c>
      <c r="F7" s="154" t="s">
        <v>292</v>
      </c>
      <c r="G7" s="155"/>
      <c r="H7" s="68"/>
    </row>
    <row r="8" spans="1:8" ht="14.25">
      <c r="A8" s="438"/>
      <c r="B8" s="439"/>
      <c r="C8" s="425"/>
      <c r="D8" s="441"/>
      <c r="E8" s="150" t="s">
        <v>289</v>
      </c>
      <c r="G8" s="155"/>
      <c r="H8" s="68"/>
    </row>
    <row r="9" spans="1:8" ht="15" thickBot="1">
      <c r="A9" s="438"/>
      <c r="B9" s="439"/>
      <c r="C9" s="426"/>
      <c r="D9" s="441"/>
      <c r="E9" s="150" t="s">
        <v>305</v>
      </c>
      <c r="F9" s="156"/>
      <c r="G9" s="156"/>
      <c r="H9" s="68"/>
    </row>
    <row r="10" spans="1:8" ht="14.25">
      <c r="A10" s="436">
        <v>2</v>
      </c>
      <c r="B10" s="437"/>
      <c r="C10" s="424" t="s">
        <v>359</v>
      </c>
      <c r="D10" s="440" t="s">
        <v>364</v>
      </c>
      <c r="E10" s="151" t="s">
        <v>132</v>
      </c>
      <c r="F10" s="154" t="s">
        <v>292</v>
      </c>
      <c r="G10" s="150" t="s">
        <v>294</v>
      </c>
      <c r="H10" s="77"/>
    </row>
    <row r="11" spans="1:8" ht="14.25">
      <c r="A11" s="438"/>
      <c r="B11" s="439"/>
      <c r="C11" s="425"/>
      <c r="D11" s="441"/>
      <c r="E11" s="152" t="s">
        <v>134</v>
      </c>
      <c r="F11" s="154" t="s">
        <v>138</v>
      </c>
      <c r="G11" s="154" t="s">
        <v>293</v>
      </c>
      <c r="H11" s="69"/>
    </row>
    <row r="12" spans="1:8" ht="14.25">
      <c r="A12" s="438"/>
      <c r="B12" s="439"/>
      <c r="C12" s="425"/>
      <c r="D12" s="441"/>
      <c r="E12" s="242" t="s">
        <v>346</v>
      </c>
      <c r="F12" s="152" t="s">
        <v>273</v>
      </c>
      <c r="G12" s="154" t="s">
        <v>276</v>
      </c>
      <c r="H12" s="69"/>
    </row>
    <row r="13" spans="1:8" ht="22.5">
      <c r="A13" s="438"/>
      <c r="B13" s="439"/>
      <c r="C13" s="425"/>
      <c r="D13" s="441"/>
      <c r="E13" s="150" t="s">
        <v>290</v>
      </c>
      <c r="F13" s="242" t="s">
        <v>352</v>
      </c>
      <c r="G13" s="154"/>
      <c r="H13" s="69"/>
    </row>
    <row r="14" spans="1:8" ht="14.25">
      <c r="A14" s="438"/>
      <c r="B14" s="439"/>
      <c r="C14" s="425"/>
      <c r="D14" s="441"/>
      <c r="E14" s="152" t="s">
        <v>133</v>
      </c>
      <c r="G14" s="155"/>
      <c r="H14" s="69"/>
    </row>
    <row r="15" spans="1:8" ht="14.25">
      <c r="A15" s="438"/>
      <c r="B15" s="439"/>
      <c r="C15" s="425"/>
      <c r="D15" s="441"/>
      <c r="E15" s="152" t="s">
        <v>349</v>
      </c>
      <c r="F15" s="155"/>
      <c r="G15" s="155"/>
      <c r="H15" s="69"/>
    </row>
    <row r="16" spans="1:8" ht="14.25">
      <c r="A16" s="438"/>
      <c r="B16" s="439"/>
      <c r="C16" s="425"/>
      <c r="D16" s="441"/>
      <c r="E16" s="150" t="s">
        <v>350</v>
      </c>
      <c r="F16" s="155"/>
      <c r="G16" s="154"/>
      <c r="H16" s="69"/>
    </row>
    <row r="17" spans="1:8" ht="15" thickBot="1">
      <c r="A17" s="438"/>
      <c r="B17" s="439"/>
      <c r="C17" s="425"/>
      <c r="D17" s="441"/>
      <c r="E17" s="150"/>
      <c r="F17" s="156"/>
      <c r="G17" s="156"/>
      <c r="H17" s="69"/>
    </row>
    <row r="18" spans="1:8" ht="14.25">
      <c r="A18" s="436">
        <v>3</v>
      </c>
      <c r="B18" s="437"/>
      <c r="C18" s="424" t="s">
        <v>368</v>
      </c>
      <c r="D18" s="440" t="s">
        <v>369</v>
      </c>
      <c r="E18" s="153" t="s">
        <v>135</v>
      </c>
      <c r="F18" s="153" t="s">
        <v>275</v>
      </c>
      <c r="G18" s="153" t="s">
        <v>136</v>
      </c>
      <c r="H18" s="76"/>
    </row>
    <row r="19" spans="1:8" ht="14.25">
      <c r="A19" s="438"/>
      <c r="B19" s="439"/>
      <c r="C19" s="425"/>
      <c r="D19" s="441"/>
      <c r="E19" s="152" t="s">
        <v>291</v>
      </c>
      <c r="F19" s="152" t="s">
        <v>347</v>
      </c>
      <c r="G19" s="152"/>
      <c r="H19" s="68"/>
    </row>
    <row r="20" spans="1:8" ht="14.25">
      <c r="A20" s="438"/>
      <c r="B20" s="439"/>
      <c r="C20" s="425"/>
      <c r="D20" s="441"/>
      <c r="E20" s="150"/>
      <c r="F20" s="152" t="s">
        <v>348</v>
      </c>
      <c r="G20" s="154"/>
      <c r="H20" s="68"/>
    </row>
    <row r="21" spans="1:8" ht="14.25">
      <c r="A21" s="438"/>
      <c r="B21" s="439"/>
      <c r="C21" s="425"/>
      <c r="D21" s="441"/>
      <c r="E21" s="150"/>
      <c r="F21" s="152" t="s">
        <v>274</v>
      </c>
      <c r="G21" s="154"/>
      <c r="H21" s="68"/>
    </row>
    <row r="22" spans="1:8" ht="14.25">
      <c r="A22" s="438"/>
      <c r="B22" s="439"/>
      <c r="C22" s="425"/>
      <c r="D22" s="441"/>
      <c r="E22" s="150"/>
      <c r="F22" s="246" t="s">
        <v>357</v>
      </c>
      <c r="G22" s="154"/>
      <c r="H22" s="68"/>
    </row>
    <row r="23" spans="1:8" ht="15" thickBot="1">
      <c r="A23" s="438"/>
      <c r="B23" s="439"/>
      <c r="C23" s="425"/>
      <c r="D23" s="441"/>
      <c r="E23" s="150"/>
      <c r="F23" s="243" t="s">
        <v>351</v>
      </c>
      <c r="G23" s="156"/>
      <c r="H23" s="68"/>
    </row>
    <row r="24" spans="1:8" ht="14.25">
      <c r="A24" s="421">
        <v>4</v>
      </c>
      <c r="B24" s="421"/>
      <c r="C24" s="424" t="s">
        <v>360</v>
      </c>
      <c r="D24" s="427" t="s">
        <v>361</v>
      </c>
      <c r="E24" s="430"/>
      <c r="F24" s="430"/>
      <c r="G24" s="433" t="s">
        <v>137</v>
      </c>
      <c r="H24" s="86"/>
    </row>
    <row r="25" spans="1:8" ht="14.25">
      <c r="A25" s="422"/>
      <c r="B25" s="422"/>
      <c r="C25" s="425"/>
      <c r="D25" s="428"/>
      <c r="E25" s="431"/>
      <c r="F25" s="431"/>
      <c r="G25" s="431"/>
      <c r="H25" s="87"/>
    </row>
    <row r="26" spans="1:8" ht="15" thickBot="1">
      <c r="A26" s="423"/>
      <c r="B26" s="423"/>
      <c r="C26" s="426"/>
      <c r="D26" s="429"/>
      <c r="E26" s="432"/>
      <c r="F26" s="432"/>
      <c r="G26" s="432"/>
      <c r="H26" s="88"/>
    </row>
    <row r="27" spans="1:8" ht="54.75" customHeight="1">
      <c r="A27" s="420" t="s">
        <v>358</v>
      </c>
      <c r="B27" s="420"/>
      <c r="C27" s="420"/>
      <c r="D27" s="420"/>
      <c r="E27" s="420"/>
      <c r="F27" s="420"/>
      <c r="G27" s="420"/>
      <c r="H27" s="420"/>
    </row>
  </sheetData>
  <mergeCells count="23">
    <mergeCell ref="A1:H1"/>
    <mergeCell ref="A4:B9"/>
    <mergeCell ref="C4:C9"/>
    <mergeCell ref="D4:D9"/>
    <mergeCell ref="F2:F3"/>
    <mergeCell ref="G2:G3"/>
    <mergeCell ref="A2:B3"/>
    <mergeCell ref="E2:E3"/>
    <mergeCell ref="C10:C17"/>
    <mergeCell ref="C2:C3"/>
    <mergeCell ref="D2:D3"/>
    <mergeCell ref="A18:B23"/>
    <mergeCell ref="C18:C23"/>
    <mergeCell ref="A10:B17"/>
    <mergeCell ref="D10:D17"/>
    <mergeCell ref="D18:D23"/>
    <mergeCell ref="A27:H27"/>
    <mergeCell ref="A24:B26"/>
    <mergeCell ref="C24:C26"/>
    <mergeCell ref="D24:D26"/>
    <mergeCell ref="E24:E26"/>
    <mergeCell ref="F24:F26"/>
    <mergeCell ref="G24:G26"/>
  </mergeCells>
  <printOptions/>
  <pageMargins left="0.7480314960629921" right="0.7480314960629921" top="0.1968503937007874" bottom="0.1968503937007874" header="0.5118110236220472" footer="0.5118110236220472"/>
  <pageSetup fitToHeight="2"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34" customWidth="1"/>
    <col min="2" max="2" width="1.12109375" style="34" customWidth="1"/>
    <col min="3" max="3" width="28.125" style="34" customWidth="1"/>
    <col min="4" max="16384" width="8.00390625" style="34" customWidth="1"/>
  </cols>
  <sheetData>
    <row r="1" ht="12.75">
      <c r="A1" s="33" t="s">
        <v>225</v>
      </c>
    </row>
    <row r="2" ht="13.5" thickBot="1">
      <c r="A2" s="33" t="s">
        <v>226</v>
      </c>
    </row>
    <row r="3" spans="1:3" ht="13.5" thickBot="1">
      <c r="A3" s="35" t="s">
        <v>227</v>
      </c>
      <c r="C3" s="36" t="s">
        <v>228</v>
      </c>
    </row>
    <row r="4" ht="12.75">
      <c r="A4" s="35" t="e">
        <v>#N/A</v>
      </c>
    </row>
    <row r="6" ht="13.5" thickBot="1"/>
    <row r="7" ht="12.75">
      <c r="A7" s="37" t="s">
        <v>229</v>
      </c>
    </row>
    <row r="8" ht="12.75">
      <c r="A8" s="38" t="s">
        <v>230</v>
      </c>
    </row>
    <row r="9" ht="12.75">
      <c r="A9" s="39" t="s">
        <v>231</v>
      </c>
    </row>
    <row r="10" ht="12.75">
      <c r="A10" s="38" t="s">
        <v>232</v>
      </c>
    </row>
    <row r="11" ht="13.5" thickBot="1">
      <c r="A11" s="40" t="s">
        <v>233</v>
      </c>
    </row>
    <row r="13" ht="13.5" thickBot="1"/>
    <row r="14" ht="13.5" thickBot="1">
      <c r="A14" s="36" t="s">
        <v>234</v>
      </c>
    </row>
    <row r="16" ht="13.5" thickBot="1"/>
    <row r="17" ht="13.5" thickBot="1">
      <c r="C17" s="36" t="s">
        <v>235</v>
      </c>
    </row>
    <row r="20" ht="12.75">
      <c r="A20" s="41" t="s">
        <v>236</v>
      </c>
    </row>
    <row r="26" ht="13.5" thickBot="1">
      <c r="C26" s="42" t="s">
        <v>237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kjxy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jwserver</dc:creator>
  <cp:keywords/>
  <dc:description/>
  <cp:lastModifiedBy>微软用户</cp:lastModifiedBy>
  <cp:lastPrinted>2013-05-22T05:58:41Z</cp:lastPrinted>
  <dcterms:created xsi:type="dcterms:W3CDTF">2003-04-04T06:29:44Z</dcterms:created>
  <dcterms:modified xsi:type="dcterms:W3CDTF">2013-06-21T03:58:43Z</dcterms:modified>
  <cp:category/>
  <cp:version/>
  <cp:contentType/>
  <cp:contentStatus/>
</cp:coreProperties>
</file>